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ate1904="1"/>
  <mc:AlternateContent xmlns:mc="http://schemas.openxmlformats.org/markup-compatibility/2006">
    <mc:Choice Requires="x15">
      <x15ac:absPath xmlns:x15ac="http://schemas.microsoft.com/office/spreadsheetml/2010/11/ac" url="/Users/celinelepage 1/Library/CloudStorage/GoogleDrive-contact@fede-felin.org/Mon Drive/FÉLIN/PROJETS/5. LABELS/ACCOMPAGNEMENT/OUTILS LABELS /12. Relevé de royautés/2026/"/>
    </mc:Choice>
  </mc:AlternateContent>
  <xr:revisionPtr revIDLastSave="0" documentId="13_ncr:1_{94B679DA-2D78-8C46-8628-C2DBF7A259C9}" xr6:coauthVersionLast="47" xr6:coauthVersionMax="47" xr10:uidLastSave="{00000000-0000-0000-0000-000000000000}"/>
  <bookViews>
    <workbookView xWindow="-27320" yWindow="-2460" windowWidth="24580" windowHeight="15980" tabRatio="987" activeTab="1" xr2:uid="{00000000-000D-0000-FFFF-FFFF00000000}"/>
  </bookViews>
  <sheets>
    <sheet name="SEMESTRE S" sheetId="1" r:id="rId1"/>
    <sheet name="SEMESTRE S-1" sheetId="2" r:id="rId2"/>
    <sheet name="RECAPITULATIF DES TAUX" sheetId="3" r:id="rId3"/>
    <sheet name="GLOSSAIR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2" l="1"/>
  <c r="L46" i="1"/>
  <c r="E14" i="1" l="1"/>
  <c r="F14" i="1" s="1"/>
  <c r="E15" i="1"/>
  <c r="F15" i="1" s="1"/>
  <c r="E16" i="1"/>
  <c r="F16" i="1"/>
  <c r="I16" i="1" s="1"/>
  <c r="E17" i="1"/>
  <c r="F17" i="1"/>
  <c r="E18" i="1"/>
  <c r="F18" i="1"/>
  <c r="I18" i="1" s="1"/>
  <c r="E19" i="1"/>
  <c r="F19" i="1"/>
  <c r="I19" i="1"/>
  <c r="J19" i="1"/>
  <c r="K19" i="1" s="1"/>
  <c r="E20" i="1"/>
  <c r="F20" i="1"/>
  <c r="I20" i="1" s="1"/>
  <c r="J24" i="1"/>
  <c r="L24" i="1"/>
  <c r="J25" i="1"/>
  <c r="L25" i="1"/>
  <c r="J26" i="1"/>
  <c r="L26" i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J24" i="2"/>
  <c r="L24" i="2"/>
  <c r="J25" i="2"/>
  <c r="L25" i="2" s="1"/>
  <c r="J26" i="2"/>
  <c r="L26" i="2" s="1"/>
  <c r="J15" i="1" l="1"/>
  <c r="I15" i="1"/>
  <c r="J17" i="1"/>
  <c r="K17" i="1" s="1"/>
  <c r="I17" i="1"/>
  <c r="J19" i="2"/>
  <c r="I19" i="2"/>
  <c r="J18" i="2"/>
  <c r="I18" i="2"/>
  <c r="J14" i="2"/>
  <c r="I14" i="2"/>
  <c r="J17" i="2"/>
  <c r="I17" i="2"/>
  <c r="J16" i="2"/>
  <c r="I16" i="2"/>
  <c r="J20" i="2"/>
  <c r="I20" i="2"/>
  <c r="J15" i="2"/>
  <c r="I15" i="2"/>
  <c r="I14" i="1"/>
  <c r="J14" i="1"/>
  <c r="J20" i="1"/>
  <c r="L19" i="1"/>
  <c r="J18" i="1"/>
  <c r="L17" i="1"/>
  <c r="J16" i="1"/>
  <c r="K15" i="1" l="1"/>
  <c r="L15" i="1"/>
  <c r="K20" i="2"/>
  <c r="L20" i="2" s="1"/>
  <c r="K17" i="2"/>
  <c r="L17" i="2" s="1"/>
  <c r="K18" i="2"/>
  <c r="L18" i="2" s="1"/>
  <c r="K15" i="2"/>
  <c r="L15" i="2" s="1"/>
  <c r="K16" i="2"/>
  <c r="L16" i="2" s="1"/>
  <c r="K14" i="2"/>
  <c r="K19" i="2"/>
  <c r="L19" i="2" s="1"/>
  <c r="K20" i="1"/>
  <c r="L20" i="1" s="1"/>
  <c r="K14" i="1"/>
  <c r="K16" i="1"/>
  <c r="L16" i="1" s="1"/>
  <c r="K18" i="1"/>
  <c r="L18" i="1"/>
  <c r="K36" i="1" l="1"/>
  <c r="K36" i="2"/>
  <c r="L37" i="1" s="1"/>
  <c r="L14" i="2"/>
  <c r="L38" i="2" s="1"/>
  <c r="L47" i="2" s="1"/>
  <c r="L14" i="1"/>
  <c r="L38" i="1" l="1"/>
  <c r="F52" i="1" s="1"/>
  <c r="F51" i="2"/>
  <c r="F52" i="2"/>
  <c r="L47" i="1" l="1"/>
  <c r="F51" i="1"/>
  <c r="G51" i="2"/>
  <c r="H51" i="2" s="1"/>
  <c r="L51" i="2" s="1"/>
  <c r="G52" i="2"/>
  <c r="H52" i="2" s="1"/>
  <c r="L52" i="2" s="1"/>
  <c r="G52" i="1" l="1"/>
  <c r="H52" i="1" s="1"/>
  <c r="L52" i="1" s="1"/>
  <c r="G51" i="1"/>
  <c r="H51" i="1" s="1"/>
  <c r="L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9"/>
            <color indexed="8"/>
            <rFont val="Tahoma"/>
            <family val="2"/>
          </rPr>
          <t xml:space="preserve">La provision pour retour doit être ajustée directement dans la formule ci-desous. Dans cet exemple le taux est de 25%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100-000001000000}">
      <text>
        <r>
          <rPr>
            <sz val="9"/>
            <color indexed="8"/>
            <rFont val="Tahoma"/>
            <family val="2"/>
          </rPr>
          <t xml:space="preserve">La provision pour retour doit être ajustée directement dans la formule ci-desous. Dans cet exemple le taux est de 25%
</t>
        </r>
      </text>
    </comment>
  </commentList>
</comments>
</file>

<file path=xl/sharedStrings.xml><?xml version="1.0" encoding="utf-8"?>
<sst xmlns="http://schemas.openxmlformats.org/spreadsheetml/2006/main" count="275" uniqueCount="155">
  <si>
    <t>LABEL</t>
  </si>
  <si>
    <t>ARTISTE</t>
  </si>
  <si>
    <t xml:space="preserve">adresse </t>
  </si>
  <si>
    <t>adresse</t>
  </si>
  <si>
    <t>Deuxième semestre</t>
  </si>
  <si>
    <t>Artiste</t>
  </si>
  <si>
    <t>Nom de l'artiste</t>
  </si>
  <si>
    <t>Référence</t>
  </si>
  <si>
    <t>Contrat d'enregistrement XXX</t>
  </si>
  <si>
    <t>Support</t>
  </si>
  <si>
    <t>Nom de l'album</t>
  </si>
  <si>
    <t>Date de sortie</t>
  </si>
  <si>
    <t>VENTES PHYSIQUES</t>
  </si>
  <si>
    <t>Pays</t>
  </si>
  <si>
    <t>Ventes</t>
  </si>
  <si>
    <t>PGHT</t>
  </si>
  <si>
    <t>Total € ventes</t>
  </si>
  <si>
    <t>Base BIEM</t>
  </si>
  <si>
    <t>Royalties (%)</t>
  </si>
  <si>
    <t>Abattement (%)</t>
  </si>
  <si>
    <t>Total € abattement</t>
  </si>
  <si>
    <t>Royalties brut</t>
  </si>
  <si>
    <t>Prov. Retour</t>
  </si>
  <si>
    <t>Total brut</t>
  </si>
  <si>
    <t>CD</t>
  </si>
  <si>
    <t>F</t>
  </si>
  <si>
    <t>LP</t>
  </si>
  <si>
    <t>CH</t>
  </si>
  <si>
    <t>PT</t>
  </si>
  <si>
    <t>UK</t>
  </si>
  <si>
    <t>JP</t>
  </si>
  <si>
    <t>VENTES NUMERIQUES</t>
  </si>
  <si>
    <t>Quantité</t>
  </si>
  <si>
    <t>Total € encaissé</t>
  </si>
  <si>
    <t>% Royalties</t>
  </si>
  <si>
    <t>Total € Royalties</t>
  </si>
  <si>
    <t>albums téléchargés</t>
  </si>
  <si>
    <t>titres téléchargés</t>
  </si>
  <si>
    <t>stream</t>
  </si>
  <si>
    <t>COMPILATIONS</t>
  </si>
  <si>
    <t>Titre compilation</t>
  </si>
  <si>
    <t>SYNCHRONISATION</t>
  </si>
  <si>
    <t>Nom du projet</t>
  </si>
  <si>
    <t>Total provision retour retenu, à réintégrer semestre suivant</t>
  </si>
  <si>
    <t>Reprise provision retour du semestre précédent</t>
  </si>
  <si>
    <t>TOTAL BRUT</t>
  </si>
  <si>
    <t>Prélèvement sociaux</t>
  </si>
  <si>
    <t>Total</t>
  </si>
  <si>
    <t>TOTAL DES RETENUES</t>
  </si>
  <si>
    <t>PAR ARTISTE</t>
  </si>
  <si>
    <t>Répartition</t>
  </si>
  <si>
    <t>Prél. Sociaux</t>
  </si>
  <si>
    <t>TOTAL NET</t>
  </si>
  <si>
    <t>TVA</t>
  </si>
  <si>
    <t>AVANCE</t>
  </si>
  <si>
    <t>NET A PAYER</t>
  </si>
  <si>
    <t>ARTISTE 1</t>
  </si>
  <si>
    <t>franchise</t>
  </si>
  <si>
    <t>ARTISTE 2</t>
  </si>
  <si>
    <t>Ce document est mis à disposition par la FELIN - Fédération Nationale des Labels Indépendants, selon les termes de la Licence Creative Commons Attribution - Pas d’Utilisation Commerciale 4.0 International.</t>
  </si>
  <si>
    <t>Premier semestre</t>
  </si>
  <si>
    <t>Total € Ventes</t>
  </si>
  <si>
    <t>franchise*</t>
  </si>
  <si>
    <t xml:space="preserve"> </t>
  </si>
  <si>
    <t>Cet onglet reprend les informations essentielles du contrat vous permettant de lire et comprendre les relevés semestriels</t>
  </si>
  <si>
    <t>A réajuster par le producteur - les taux et abattements sont donnés à titre indicatif et ne représente en aucun cas une recommandation de la FELIN</t>
  </si>
  <si>
    <t>Pourcentage des royalties - ventes physiques</t>
  </si>
  <si>
    <t>FRANCE</t>
  </si>
  <si>
    <t>(exemples)</t>
  </si>
  <si>
    <t>Entre 0 et 1000 ventes</t>
  </si>
  <si>
    <t>Entre 1000 et XX ventes</t>
  </si>
  <si>
    <t>Au-delà de XX ventes</t>
  </si>
  <si>
    <t>x %</t>
  </si>
  <si>
    <t>au delà de 10 000 ventes</t>
  </si>
  <si>
    <t>EUROPE</t>
  </si>
  <si>
    <t>vente directe</t>
  </si>
  <si>
    <t>licences</t>
  </si>
  <si>
    <t>AUTRE</t>
  </si>
  <si>
    <t>Pourcentage des royalties - ventes numériques</t>
  </si>
  <si>
    <t>TOUS TERRITOIRES</t>
  </si>
  <si>
    <t>Abattement Base BIEM </t>
  </si>
  <si>
    <t>abattements conventionnels (pas obligatoires) appliqués sur tous les supports audio, pour le paiement des droits d'auteur en France aux termes des accords BIEM / IFPI en vigueur depuis le 1er janvier 1998.</t>
  </si>
  <si>
    <t>Il est composé d'un abattement de 12 % au titre des ajustements forfaitaires motivés par les rabais sur factures et d'un abattement de 10 % au titre des frais de fabrication.</t>
  </si>
  <si>
    <t>Abattements supplémentaires</t>
  </si>
  <si>
    <t>Abattement LP : 10%</t>
  </si>
  <si>
    <t>Abattement Export : 15% pour la CEE et 33 % pour le reste du monde</t>
  </si>
  <si>
    <t>les abattements sont cumulables entre eux.</t>
  </si>
  <si>
    <t>Provision sur retours</t>
  </si>
  <si>
    <t>Le label peut pratiquer une provision sur retours limitée à 25 % des ventes réalisées au cours du semestre. La régularisation est faite le semestre suivant.</t>
  </si>
  <si>
    <t>Prélèvements sociaux</t>
  </si>
  <si>
    <t>Franchise de TVA</t>
  </si>
  <si>
    <t>Fiscalité artiste</t>
  </si>
  <si>
    <r>
      <t xml:space="preserve">Pour plus d'informations sur le sujet : </t>
    </r>
    <r>
      <rPr>
        <u/>
        <sz val="10"/>
        <color indexed="48"/>
        <rFont val="Arial"/>
        <family val="2"/>
      </rPr>
      <t>http://bofip.impots.gouv.fr/bofip/148-PGP.html</t>
    </r>
  </si>
  <si>
    <t>Ce document est mis à disposition par la FELIN selon les termes de la Licence Creative Commons Attribution - Pas d’Utilisation Commerciale 4.0 International.</t>
  </si>
  <si>
    <t>Explication des abréviations</t>
  </si>
  <si>
    <t>Prix Gros Hors Taxe : c'est le prix pratiqué par le distributeur au point de vente, et l'assiette de calcul des royalties</t>
  </si>
  <si>
    <t>Compact Disque</t>
  </si>
  <si>
    <t>Vinyle</t>
  </si>
  <si>
    <t>Abattement</t>
  </si>
  <si>
    <t>Réduction contractuelle de la base de calcul des redevances</t>
  </si>
  <si>
    <t>Abt BIEM</t>
  </si>
  <si>
    <t>Abattement BIEM (Bureau International des Sociétés Gérant les droits d'enregistrement et de reproduction mécanique)</t>
  </si>
  <si>
    <t>CRDS</t>
  </si>
  <si>
    <t>Contribution au remboursement de la dette sociale</t>
  </si>
  <si>
    <t>CSG</t>
  </si>
  <si>
    <t>Contribution sociale généralisée</t>
  </si>
  <si>
    <t>Exemple de calcul sur les ventes physiques</t>
  </si>
  <si>
    <t>Le label a vendu 5000 CD en France et 200 CD en Pologne. Il est convenu que l'artiste perçoit 10 % de royalties sur les ventes en France, 8 % sur les ventes en Europe.</t>
  </si>
  <si>
    <t>Le prix pratiqué par le distributeur en France est de 10€ HT et à l'étranger de 8€ HT.</t>
  </si>
  <si>
    <t>La base de calcul des redevances :</t>
  </si>
  <si>
    <t>5000 CD x 10 € = 50.000€ et 200 CD x 8 € = 1.600€</t>
  </si>
  <si>
    <t>L'abattement BIEM est constitué de 12 % (ajustements forfaitaires) et 10 % (frais de fabrication) :</t>
  </si>
  <si>
    <t>(1-0,12)*(1-0,1) = 0,792 en 2016</t>
  </si>
  <si>
    <t>L'abattement BIEM donne donc :</t>
  </si>
  <si>
    <t>50.000€ * 0,792 = 39.600€ et 1.600€ * 0,792 = 1.267,20€</t>
  </si>
  <si>
    <t xml:space="preserve">Un abattement supplémentaire à l'export (33%) est appliqué sur les disques vendus à l'étranger : </t>
  </si>
  <si>
    <t>1.267,20€ * (1-0,33) = 849,02€</t>
  </si>
  <si>
    <t xml:space="preserve">Le taux de royalties est appliqué en fonction des territoires : </t>
  </si>
  <si>
    <t>39.600€ * 10 % = 3.960€ et 849,02€ * 8 % = 67,92 €</t>
  </si>
  <si>
    <t>Royalties avant les retours :</t>
  </si>
  <si>
    <t>3.960€ + 849,02€ = 4.809,02€</t>
  </si>
  <si>
    <t xml:space="preserve">Le label peut pratiquer une retenue de 25 % appelée réserve pour retour, qui seront repris le semestre suivant : </t>
  </si>
  <si>
    <t>3.960*25 % = 990€ et 67,92*25 %=16,98€</t>
  </si>
  <si>
    <t>Somme déduite au titre de la réserve pour retour, à rajouter le semestre suivant :</t>
  </si>
  <si>
    <t>990€ + 16,98€ = 1.006,98€</t>
  </si>
  <si>
    <t xml:space="preserve">Royalties moins les retours : </t>
  </si>
  <si>
    <t>3.960€-990€ = 2970€ et 67,92€-16,98€ = 50,94€</t>
  </si>
  <si>
    <t xml:space="preserve">Royalties brutes dû à l'artiste : </t>
  </si>
  <si>
    <t>2.970€ + 50,94€ = 3.020,94€</t>
  </si>
  <si>
    <t xml:space="preserve">Le label déduit les prélèvements sociaux obligatoires qu'il reversera aux caisses des cotisations sociales : </t>
  </si>
  <si>
    <t>15,5 % du revenu brut</t>
  </si>
  <si>
    <t>Montant des prélèvements sociaux :</t>
  </si>
  <si>
    <t xml:space="preserve">Somme à verser à l'artiste : </t>
  </si>
  <si>
    <t>Exemple de calcul sur les ventes numériques</t>
  </si>
  <si>
    <t>Le label reçoit par son distributeurs le détail des ventes numériques par type (vente / streaming), puis un total de chiffre d'affaires net encaissé tous les mois.</t>
  </si>
  <si>
    <t>Dans le cas ou l'artiste perçoit 10 % de royalties sur toutes les ventes numériques : album téléchargés, titres téléchargés, titres streamés.</t>
  </si>
  <si>
    <t>Le label perçoit un total de 1000€ net sur la période.</t>
  </si>
  <si>
    <t xml:space="preserve">Royalties brutes dues à l'artiste : </t>
  </si>
  <si>
    <t>1000€ x 10 % =  100€</t>
  </si>
  <si>
    <t>RELEVÉS DE ROYAUTÉS</t>
  </si>
  <si>
    <t>*  Franchise de TVA - Article 293 B du CGI (seuil annuel de franchise de TVA : 44 500 Euro pour l'année 2020</t>
  </si>
  <si>
    <t>Si le montant annuel des royalties perçu est inférieur à 44 500 €, l'artiste peut bénéficier d'une franchise en base (non-assujettissement à la TVA)</t>
  </si>
  <si>
    <r>
      <t>au 1</t>
    </r>
    <r>
      <rPr>
        <b/>
        <vertAlign val="superscript"/>
        <sz val="10"/>
        <rFont val="Ubuntu"/>
        <family val="2"/>
        <charset val="1"/>
      </rPr>
      <t>er</t>
    </r>
    <r>
      <rPr>
        <b/>
        <sz val="10"/>
        <rFont val="Ubuntu"/>
        <family val="2"/>
        <charset val="1"/>
      </rPr>
      <t xml:space="preserve"> janvier 2026 : 0,792</t>
    </r>
  </si>
  <si>
    <t>Année 2025</t>
  </si>
  <si>
    <t>CRDS sur Royalties</t>
  </si>
  <si>
    <t>CSG sur Royalties</t>
  </si>
  <si>
    <t>· Prélèvement unique sur Royalties</t>
  </si>
  <si>
    <t>Taux de prélèvement à la source (personnalisé)</t>
  </si>
  <si>
    <t>Prélèvement unique sur Royalties</t>
  </si>
  <si>
    <t>Pour les producteurs dont le siège social est en France, les royalties versés aux artistes sont considérés comme des revenus d'activités et assimilés. A ce titre, ils sont soumis à des prélèvement sociaux qui s'élèvent à 18,6 % du total brut. Si vous disposez de l'information, indiquer le taux de prélèvement à la source.</t>
  </si>
  <si>
    <t>18,6 % du revenu brut</t>
  </si>
  <si>
    <t>3.020,94€ * 18,6 % = 561,89€</t>
  </si>
  <si>
    <t>3020,94€ - 561,89€ = 2459,05 €</t>
  </si>
  <si>
    <t>100€*18,6 % = 18,6€</t>
  </si>
  <si>
    <t>100€ - 18,6€ = 81,40€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</si>
</sst>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€_-;\-* #,##0.00_€_-;_-* \-??_€_-;_-@_-"/>
    <numFmt numFmtId="165" formatCode="0.0%"/>
  </numFmts>
  <fonts count="35" x14ac:knownFonts="1">
    <font>
      <sz val="10"/>
      <name val="Geneva"/>
      <family val="2"/>
      <charset val="1"/>
    </font>
    <font>
      <sz val="10"/>
      <name val="Ubuntu"/>
      <family val="2"/>
      <charset val="1"/>
    </font>
    <font>
      <b/>
      <sz val="14"/>
      <name val="Arial"/>
      <family val="2"/>
    </font>
    <font>
      <b/>
      <sz val="14"/>
      <name val="Ubuntu"/>
      <family val="2"/>
      <charset val="1"/>
    </font>
    <font>
      <sz val="12"/>
      <name val="Ubuntu"/>
      <family val="2"/>
      <charset val="1"/>
    </font>
    <font>
      <b/>
      <i/>
      <sz val="12"/>
      <name val="Arial"/>
      <family val="2"/>
    </font>
    <font>
      <sz val="12"/>
      <name val="Arial"/>
      <family val="2"/>
    </font>
    <font>
      <sz val="14"/>
      <name val="Ubuntu"/>
      <family val="2"/>
      <charset val="1"/>
    </font>
    <font>
      <sz val="14"/>
      <name val="Geneva"/>
      <family val="2"/>
      <charset val="1"/>
    </font>
    <font>
      <sz val="12"/>
      <name val="Geneva"/>
      <family val="2"/>
      <charset val="1"/>
    </font>
    <font>
      <b/>
      <i/>
      <sz val="10"/>
      <name val="Ubuntu"/>
      <family val="2"/>
      <charset val="1"/>
    </font>
    <font>
      <b/>
      <sz val="10"/>
      <name val="Ubuntu"/>
      <family val="2"/>
      <charset val="1"/>
    </font>
    <font>
      <sz val="10"/>
      <name val="Arial"/>
      <family val="2"/>
    </font>
    <font>
      <i/>
      <sz val="10"/>
      <name val="Ubuntu"/>
      <family val="2"/>
      <charset val="1"/>
    </font>
    <font>
      <sz val="9"/>
      <name val="Ubuntu"/>
      <family val="2"/>
      <charset val="1"/>
    </font>
    <font>
      <sz val="8"/>
      <name val="Ubuntu"/>
      <family val="2"/>
      <charset val="1"/>
    </font>
    <font>
      <sz val="10"/>
      <color indexed="8"/>
      <name val="Ubuntu"/>
      <family val="2"/>
      <charset val="1"/>
    </font>
    <font>
      <b/>
      <sz val="10"/>
      <color indexed="8"/>
      <name val="Ubuntu"/>
      <family val="2"/>
      <charset val="1"/>
    </font>
    <font>
      <b/>
      <sz val="9"/>
      <name val="Ubuntu"/>
      <family val="2"/>
      <charset val="1"/>
    </font>
    <font>
      <b/>
      <sz val="10"/>
      <color indexed="9"/>
      <name val="Ubuntu"/>
      <family val="2"/>
      <charset val="1"/>
    </font>
    <font>
      <i/>
      <u/>
      <sz val="7"/>
      <color indexed="30"/>
      <name val="Geneva"/>
      <family val="2"/>
      <charset val="1"/>
    </font>
    <font>
      <u/>
      <sz val="10"/>
      <color indexed="30"/>
      <name val="Geneva"/>
      <family val="2"/>
      <charset val="1"/>
    </font>
    <font>
      <sz val="9"/>
      <color indexed="8"/>
      <name val="Tahoma"/>
      <family val="2"/>
    </font>
    <font>
      <i/>
      <sz val="12"/>
      <name val="Ubuntu"/>
      <family val="2"/>
      <charset val="1"/>
    </font>
    <font>
      <i/>
      <sz val="14"/>
      <name val="Ubuntu"/>
      <family val="2"/>
      <charset val="1"/>
    </font>
    <font>
      <i/>
      <sz val="10"/>
      <color indexed="53"/>
      <name val="Ubuntu"/>
      <family val="2"/>
      <charset val="1"/>
    </font>
    <font>
      <b/>
      <sz val="12"/>
      <color indexed="9"/>
      <name val="Ubuntu"/>
      <family val="2"/>
      <charset val="1"/>
    </font>
    <font>
      <sz val="12"/>
      <color indexed="9"/>
      <name val="Ubuntu"/>
      <family val="2"/>
      <charset val="1"/>
    </font>
    <font>
      <b/>
      <vertAlign val="superscript"/>
      <sz val="10"/>
      <name val="Ubuntu"/>
      <family val="2"/>
      <charset val="1"/>
    </font>
    <font>
      <u/>
      <sz val="10"/>
      <color indexed="48"/>
      <name val="Arial"/>
      <family val="2"/>
    </font>
    <font>
      <i/>
      <u/>
      <sz val="8"/>
      <color indexed="30"/>
      <name val="Geneva"/>
      <family val="2"/>
      <charset val="1"/>
    </font>
    <font>
      <i/>
      <sz val="10"/>
      <name val="Geneva"/>
      <family val="2"/>
      <charset val="1"/>
    </font>
    <font>
      <b/>
      <sz val="10"/>
      <name val="Geneva"/>
      <family val="2"/>
      <charset val="1"/>
    </font>
    <font>
      <i/>
      <sz val="10"/>
      <color indexed="8"/>
      <name val="Ubuntu"/>
      <family val="2"/>
      <charset val="1"/>
    </font>
    <font>
      <sz val="10"/>
      <name val="Genev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54"/>
        <bgColor indexed="23"/>
      </patternFill>
    </fill>
  </fills>
  <borders count="16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2" fontId="0" fillId="0" borderId="0"/>
    <xf numFmtId="2" fontId="21" fillId="0" borderId="0" applyFill="0" applyBorder="0" applyAlignment="0" applyProtection="0"/>
    <xf numFmtId="164" fontId="12" fillId="0" borderId="0" applyFill="0" applyBorder="0" applyAlignment="0" applyProtection="0"/>
    <xf numFmtId="9" fontId="34" fillId="0" borderId="0" applyFill="0" applyBorder="0" applyAlignment="0" applyProtection="0"/>
  </cellStyleXfs>
  <cellXfs count="155">
    <xf numFmtId="2" fontId="0" fillId="0" borderId="0" xfId="0"/>
    <xf numFmtId="0" fontId="1" fillId="0" borderId="0" xfId="0" applyNumberFormat="1" applyFont="1"/>
    <xf numFmtId="2" fontId="1" fillId="0" borderId="0" xfId="0" applyFont="1"/>
    <xf numFmtId="2" fontId="2" fillId="0" borderId="0" xfId="0" applyFont="1" applyAlignment="1">
      <alignment horizontal="center" vertical="center"/>
    </xf>
    <xf numFmtId="2" fontId="4" fillId="0" borderId="0" xfId="0" applyFont="1"/>
    <xf numFmtId="14" fontId="3" fillId="0" borderId="0" xfId="0" applyNumberFormat="1" applyFont="1"/>
    <xf numFmtId="2" fontId="3" fillId="0" borderId="0" xfId="0" applyFont="1" applyAlignment="1">
      <alignment horizontal="center" vertical="center"/>
    </xf>
    <xf numFmtId="2" fontId="4" fillId="0" borderId="0" xfId="0" applyFont="1" applyAlignment="1">
      <alignment horizontal="right"/>
    </xf>
    <xf numFmtId="0" fontId="5" fillId="0" borderId="0" xfId="0" applyNumberFormat="1" applyFont="1"/>
    <xf numFmtId="0" fontId="6" fillId="0" borderId="0" xfId="0" applyNumberFormat="1" applyFont="1"/>
    <xf numFmtId="2" fontId="6" fillId="0" borderId="0" xfId="0" applyFont="1"/>
    <xf numFmtId="0" fontId="7" fillId="0" borderId="0" xfId="0" applyNumberFormat="1" applyFont="1"/>
    <xf numFmtId="2" fontId="7" fillId="0" borderId="0" xfId="0" applyFont="1"/>
    <xf numFmtId="2" fontId="8" fillId="0" borderId="0" xfId="0" applyFont="1"/>
    <xf numFmtId="0" fontId="4" fillId="0" borderId="0" xfId="0" applyNumberFormat="1" applyFont="1"/>
    <xf numFmtId="2" fontId="9" fillId="0" borderId="0" xfId="0" applyFont="1"/>
    <xf numFmtId="0" fontId="4" fillId="2" borderId="1" xfId="0" applyNumberFormat="1" applyFont="1" applyFill="1" applyBorder="1"/>
    <xf numFmtId="2" fontId="4" fillId="2" borderId="1" xfId="0" applyFont="1" applyFill="1" applyBorder="1"/>
    <xf numFmtId="2" fontId="9" fillId="2" borderId="1" xfId="0" applyFont="1" applyFill="1" applyBorder="1"/>
    <xf numFmtId="2" fontId="4" fillId="2" borderId="2" xfId="0" applyFont="1" applyFill="1" applyBorder="1"/>
    <xf numFmtId="2" fontId="11" fillId="0" borderId="3" xfId="0" applyFont="1" applyBorder="1"/>
    <xf numFmtId="0" fontId="11" fillId="0" borderId="1" xfId="0" applyNumberFormat="1" applyFont="1" applyBorder="1"/>
    <xf numFmtId="1" fontId="11" fillId="0" borderId="1" xfId="0" applyNumberFormat="1" applyFont="1" applyBorder="1"/>
    <xf numFmtId="2" fontId="11" fillId="0" borderId="1" xfId="0" applyFont="1" applyBorder="1"/>
    <xf numFmtId="2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2" fontId="11" fillId="3" borderId="1" xfId="0" applyFont="1" applyFill="1" applyBorder="1"/>
    <xf numFmtId="2" fontId="11" fillId="4" borderId="2" xfId="0" applyFont="1" applyFill="1" applyBorder="1"/>
    <xf numFmtId="2" fontId="11" fillId="0" borderId="0" xfId="0" applyFont="1"/>
    <xf numFmtId="14" fontId="1" fillId="0" borderId="4" xfId="0" applyNumberFormat="1" applyFont="1" applyBorder="1"/>
    <xf numFmtId="14" fontId="1" fillId="0" borderId="5" xfId="0" applyNumberFormat="1" applyFont="1" applyBorder="1"/>
    <xf numFmtId="3" fontId="1" fillId="0" borderId="5" xfId="0" applyNumberFormat="1" applyFont="1" applyBorder="1"/>
    <xf numFmtId="2" fontId="1" fillId="0" borderId="5" xfId="0" applyFont="1" applyBorder="1"/>
    <xf numFmtId="4" fontId="1" fillId="0" borderId="5" xfId="0" applyNumberFormat="1" applyFont="1" applyBorder="1"/>
    <xf numFmtId="9" fontId="1" fillId="0" borderId="5" xfId="0" applyNumberFormat="1" applyFont="1" applyBorder="1"/>
    <xf numFmtId="164" fontId="12" fillId="0" borderId="0" xfId="2" applyFill="1" applyBorder="1" applyAlignment="1" applyProtection="1">
      <alignment horizontal="right"/>
    </xf>
    <xf numFmtId="4" fontId="1" fillId="3" borderId="0" xfId="0" applyNumberFormat="1" applyFont="1" applyFill="1"/>
    <xf numFmtId="4" fontId="1" fillId="4" borderId="6" xfId="0" applyNumberFormat="1" applyFont="1" applyFill="1" applyBorder="1"/>
    <xf numFmtId="14" fontId="1" fillId="0" borderId="7" xfId="0" applyNumberFormat="1" applyFont="1" applyBorder="1"/>
    <xf numFmtId="14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9" fontId="1" fillId="0" borderId="0" xfId="0" applyNumberFormat="1" applyFont="1"/>
    <xf numFmtId="4" fontId="1" fillId="4" borderId="8" xfId="0" applyNumberFormat="1" applyFont="1" applyFill="1" applyBorder="1"/>
    <xf numFmtId="14" fontId="13" fillId="0" borderId="9" xfId="0" applyNumberFormat="1" applyFont="1" applyBorder="1"/>
    <xf numFmtId="14" fontId="13" fillId="0" borderId="10" xfId="0" applyNumberFormat="1" applyFont="1" applyBorder="1"/>
    <xf numFmtId="3" fontId="13" fillId="0" borderId="10" xfId="0" applyNumberFormat="1" applyFont="1" applyBorder="1"/>
    <xf numFmtId="2" fontId="13" fillId="0" borderId="10" xfId="0" applyFont="1" applyBorder="1"/>
    <xf numFmtId="4" fontId="1" fillId="0" borderId="10" xfId="0" applyNumberFormat="1" applyFont="1" applyBorder="1"/>
    <xf numFmtId="9" fontId="1" fillId="0" borderId="10" xfId="0" applyNumberFormat="1" applyFont="1" applyBorder="1"/>
    <xf numFmtId="4" fontId="1" fillId="3" borderId="10" xfId="0" applyNumberFormat="1" applyFont="1" applyFill="1" applyBorder="1"/>
    <xf numFmtId="4" fontId="1" fillId="4" borderId="11" xfId="0" applyNumberFormat="1" applyFont="1" applyFill="1" applyBorder="1"/>
    <xf numFmtId="14" fontId="10" fillId="2" borderId="12" xfId="0" applyNumberFormat="1" applyFont="1" applyFill="1" applyBorder="1"/>
    <xf numFmtId="14" fontId="13" fillId="2" borderId="1" xfId="0" applyNumberFormat="1" applyFont="1" applyFill="1" applyBorder="1"/>
    <xf numFmtId="3" fontId="13" fillId="2" borderId="1" xfId="0" applyNumberFormat="1" applyFont="1" applyFill="1" applyBorder="1"/>
    <xf numFmtId="2" fontId="13" fillId="2" borderId="1" xfId="0" applyFont="1" applyFill="1" applyBorder="1"/>
    <xf numFmtId="2" fontId="11" fillId="2" borderId="1" xfId="0" applyFont="1" applyFill="1" applyBorder="1"/>
    <xf numFmtId="2" fontId="1" fillId="2" borderId="1" xfId="0" applyFont="1" applyFill="1" applyBorder="1"/>
    <xf numFmtId="9" fontId="1" fillId="2" borderId="1" xfId="0" applyNumberFormat="1" applyFont="1" applyFill="1" applyBorder="1"/>
    <xf numFmtId="2" fontId="1" fillId="2" borderId="13" xfId="0" applyFont="1" applyFill="1" applyBorder="1"/>
    <xf numFmtId="2" fontId="1" fillId="2" borderId="14" xfId="0" applyFont="1" applyFill="1" applyBorder="1"/>
    <xf numFmtId="9" fontId="1" fillId="0" borderId="5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2" fontId="1" fillId="3" borderId="5" xfId="0" applyFont="1" applyFill="1" applyBorder="1"/>
    <xf numFmtId="2" fontId="1" fillId="3" borderId="0" xfId="0" applyFont="1" applyFill="1"/>
    <xf numFmtId="14" fontId="1" fillId="0" borderId="9" xfId="0" applyNumberFormat="1" applyFont="1" applyBorder="1"/>
    <xf numFmtId="14" fontId="14" fillId="0" borderId="10" xfId="0" applyNumberFormat="1" applyFont="1" applyBorder="1"/>
    <xf numFmtId="1" fontId="1" fillId="0" borderId="10" xfId="0" applyNumberFormat="1" applyFont="1" applyBorder="1"/>
    <xf numFmtId="2" fontId="1" fillId="0" borderId="10" xfId="0" applyFont="1" applyBorder="1"/>
    <xf numFmtId="2" fontId="1" fillId="3" borderId="10" xfId="0" applyFont="1" applyFill="1" applyBorder="1"/>
    <xf numFmtId="2" fontId="1" fillId="4" borderId="11" xfId="0" applyFont="1" applyFill="1" applyBorder="1"/>
    <xf numFmtId="14" fontId="10" fillId="2" borderId="3" xfId="0" applyNumberFormat="1" applyFont="1" applyFill="1" applyBorder="1"/>
    <xf numFmtId="14" fontId="14" fillId="2" borderId="1" xfId="0" applyNumberFormat="1" applyFont="1" applyFill="1" applyBorder="1"/>
    <xf numFmtId="1" fontId="1" fillId="2" borderId="1" xfId="0" applyNumberFormat="1" applyFont="1" applyFill="1" applyBorder="1"/>
    <xf numFmtId="2" fontId="1" fillId="2" borderId="2" xfId="0" applyFont="1" applyFill="1" applyBorder="1"/>
    <xf numFmtId="14" fontId="11" fillId="0" borderId="3" xfId="0" applyNumberFormat="1" applyFont="1" applyBorder="1"/>
    <xf numFmtId="14" fontId="14" fillId="0" borderId="5" xfId="0" applyNumberFormat="1" applyFont="1" applyBorder="1"/>
    <xf numFmtId="1" fontId="1" fillId="0" borderId="5" xfId="0" applyNumberFormat="1" applyFont="1" applyBorder="1"/>
    <xf numFmtId="2" fontId="1" fillId="4" borderId="6" xfId="0" applyFont="1" applyFill="1" applyBorder="1"/>
    <xf numFmtId="2" fontId="0" fillId="0" borderId="7" xfId="0" applyBorder="1"/>
    <xf numFmtId="2" fontId="1" fillId="3" borderId="3" xfId="0" applyFont="1" applyFill="1" applyBorder="1"/>
    <xf numFmtId="2" fontId="1" fillId="3" borderId="1" xfId="0" applyFont="1" applyFill="1" applyBorder="1"/>
    <xf numFmtId="2" fontId="1" fillId="3" borderId="1" xfId="0" applyFont="1" applyFill="1" applyBorder="1" applyAlignment="1">
      <alignment horizontal="right"/>
    </xf>
    <xf numFmtId="2" fontId="1" fillId="4" borderId="2" xfId="0" applyFont="1" applyFill="1" applyBorder="1"/>
    <xf numFmtId="2" fontId="0" fillId="0" borderId="0" xfId="0" applyAlignment="1">
      <alignment horizontal="right"/>
    </xf>
    <xf numFmtId="2" fontId="0" fillId="4" borderId="3" xfId="0" applyFill="1" applyBorder="1" applyAlignment="1">
      <alignment horizontal="right"/>
    </xf>
    <xf numFmtId="2" fontId="0" fillId="4" borderId="1" xfId="0" applyFill="1" applyBorder="1" applyAlignment="1">
      <alignment horizontal="right"/>
    </xf>
    <xf numFmtId="2" fontId="1" fillId="4" borderId="1" xfId="0" applyFont="1" applyFill="1" applyBorder="1" applyAlignment="1">
      <alignment horizontal="right"/>
    </xf>
    <xf numFmtId="2" fontId="11" fillId="4" borderId="3" xfId="0" applyFont="1" applyFill="1" applyBorder="1"/>
    <xf numFmtId="2" fontId="15" fillId="0" borderId="0" xfId="0" applyFont="1"/>
    <xf numFmtId="0" fontId="10" fillId="0" borderId="0" xfId="0" applyNumberFormat="1" applyFont="1"/>
    <xf numFmtId="0" fontId="11" fillId="0" borderId="0" xfId="0" applyNumberFormat="1" applyFont="1"/>
    <xf numFmtId="10" fontId="1" fillId="0" borderId="0" xfId="0" applyNumberFormat="1" applyFont="1"/>
    <xf numFmtId="2" fontId="1" fillId="0" borderId="4" xfId="0" applyFont="1" applyBorder="1"/>
    <xf numFmtId="2" fontId="13" fillId="0" borderId="5" xfId="0" applyFont="1" applyBorder="1"/>
    <xf numFmtId="2" fontId="16" fillId="0" borderId="5" xfId="0" applyFont="1" applyBorder="1" applyAlignment="1">
      <alignment horizontal="right"/>
    </xf>
    <xf numFmtId="165" fontId="1" fillId="0" borderId="6" xfId="0" applyNumberFormat="1" applyFont="1" applyBorder="1"/>
    <xf numFmtId="2" fontId="1" fillId="0" borderId="7" xfId="0" applyFont="1" applyBorder="1"/>
    <xf numFmtId="2" fontId="13" fillId="0" borderId="0" xfId="0" applyFont="1"/>
    <xf numFmtId="2" fontId="16" fillId="0" borderId="0" xfId="0" applyFont="1" applyAlignment="1">
      <alignment horizontal="right"/>
    </xf>
    <xf numFmtId="165" fontId="1" fillId="0" borderId="8" xfId="0" applyNumberFormat="1" applyFont="1" applyBorder="1"/>
    <xf numFmtId="2" fontId="1" fillId="0" borderId="0" xfId="0" applyFont="1" applyAlignment="1">
      <alignment horizontal="right"/>
    </xf>
    <xf numFmtId="9" fontId="1" fillId="0" borderId="0" xfId="3" applyFont="1" applyFill="1" applyBorder="1" applyAlignment="1" applyProtection="1"/>
    <xf numFmtId="2" fontId="1" fillId="0" borderId="9" xfId="0" applyFont="1" applyBorder="1"/>
    <xf numFmtId="2" fontId="11" fillId="0" borderId="10" xfId="0" applyFont="1" applyBorder="1" applyAlignment="1">
      <alignment horizontal="right"/>
    </xf>
    <xf numFmtId="10" fontId="17" fillId="0" borderId="11" xfId="0" applyNumberFormat="1" applyFont="1" applyBorder="1"/>
    <xf numFmtId="2" fontId="11" fillId="3" borderId="1" xfId="0" applyFont="1" applyFill="1" applyBorder="1" applyAlignment="1">
      <alignment horizontal="right"/>
    </xf>
    <xf numFmtId="2" fontId="11" fillId="3" borderId="2" xfId="0" applyFont="1" applyFill="1" applyBorder="1"/>
    <xf numFmtId="2" fontId="11" fillId="0" borderId="0" xfId="0" applyFont="1" applyAlignment="1">
      <alignment horizontal="right"/>
    </xf>
    <xf numFmtId="14" fontId="18" fillId="2" borderId="1" xfId="0" applyNumberFormat="1" applyFont="1" applyFill="1" applyBorder="1"/>
    <xf numFmtId="1" fontId="11" fillId="2" borderId="1" xfId="0" applyNumberFormat="1" applyFont="1" applyFill="1" applyBorder="1"/>
    <xf numFmtId="9" fontId="11" fillId="2" borderId="1" xfId="0" applyNumberFormat="1" applyFont="1" applyFill="1" applyBorder="1"/>
    <xf numFmtId="2" fontId="19" fillId="5" borderId="2" xfId="0" applyFont="1" applyFill="1" applyBorder="1" applyAlignment="1">
      <alignment horizontal="center"/>
    </xf>
    <xf numFmtId="0" fontId="1" fillId="0" borderId="4" xfId="0" applyNumberFormat="1" applyFont="1" applyBorder="1"/>
    <xf numFmtId="0" fontId="1" fillId="0" borderId="5" xfId="0" applyNumberFormat="1" applyFont="1" applyBorder="1"/>
    <xf numFmtId="2" fontId="19" fillId="5" borderId="6" xfId="0" applyFont="1" applyFill="1" applyBorder="1" applyAlignment="1">
      <alignment horizontal="right"/>
    </xf>
    <xf numFmtId="0" fontId="1" fillId="0" borderId="9" xfId="0" applyNumberFormat="1" applyFont="1" applyBorder="1"/>
    <xf numFmtId="0" fontId="1" fillId="0" borderId="10" xfId="0" applyNumberFormat="1" applyFont="1" applyBorder="1"/>
    <xf numFmtId="2" fontId="19" fillId="5" borderId="11" xfId="0" applyFont="1" applyFill="1" applyBorder="1" applyAlignment="1">
      <alignment horizontal="right"/>
    </xf>
    <xf numFmtId="2" fontId="20" fillId="0" borderId="0" xfId="1" applyFont="1" applyFill="1" applyBorder="1" applyAlignment="1" applyProtection="1"/>
    <xf numFmtId="0" fontId="21" fillId="0" borderId="0" xfId="1" applyNumberFormat="1" applyFill="1" applyBorder="1" applyAlignment="1" applyProtection="1"/>
    <xf numFmtId="2" fontId="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/>
    </xf>
    <xf numFmtId="2" fontId="0" fillId="0" borderId="0" xfId="0" applyAlignment="1">
      <alignment horizontal="left"/>
    </xf>
    <xf numFmtId="2" fontId="1" fillId="0" borderId="0" xfId="0" applyFont="1" applyAlignment="1">
      <alignment horizontal="right" vertical="center"/>
    </xf>
    <xf numFmtId="2" fontId="12" fillId="0" borderId="0" xfId="0" applyFont="1"/>
    <xf numFmtId="0" fontId="23" fillId="0" borderId="0" xfId="0" applyNumberFormat="1" applyFont="1"/>
    <xf numFmtId="164" fontId="12" fillId="0" borderId="0" xfId="2" applyFill="1" applyBorder="1" applyAlignment="1" applyProtection="1"/>
    <xf numFmtId="2" fontId="0" fillId="0" borderId="4" xfId="0" applyBorder="1"/>
    <xf numFmtId="2" fontId="24" fillId="0" borderId="0" xfId="0" applyFont="1"/>
    <xf numFmtId="2" fontId="25" fillId="0" borderId="0" xfId="0" applyFont="1"/>
    <xf numFmtId="2" fontId="26" fillId="5" borderId="0" xfId="0" applyFont="1" applyFill="1"/>
    <xf numFmtId="2" fontId="27" fillId="5" borderId="0" xfId="0" applyFont="1" applyFill="1"/>
    <xf numFmtId="2" fontId="4" fillId="5" borderId="0" xfId="0" applyFont="1" applyFill="1"/>
    <xf numFmtId="9" fontId="1" fillId="0" borderId="0" xfId="0" applyNumberFormat="1" applyFont="1" applyAlignment="1">
      <alignment horizontal="right"/>
    </xf>
    <xf numFmtId="2" fontId="1" fillId="0" borderId="0" xfId="0" applyFont="1" applyAlignment="1">
      <alignment horizontal="left" vertical="center" wrapText="1"/>
    </xf>
    <xf numFmtId="2" fontId="30" fillId="0" borderId="0" xfId="1" applyFont="1" applyFill="1" applyBorder="1" applyAlignment="1" applyProtection="1"/>
    <xf numFmtId="2" fontId="31" fillId="0" borderId="0" xfId="0" applyFont="1"/>
    <xf numFmtId="2" fontId="32" fillId="0" borderId="0" xfId="0" applyFont="1"/>
    <xf numFmtId="2" fontId="1" fillId="0" borderId="0" xfId="0" applyFont="1" applyAlignment="1">
      <alignment horizontal="left"/>
    </xf>
    <xf numFmtId="2" fontId="33" fillId="0" borderId="0" xfId="0" applyFont="1"/>
    <xf numFmtId="2" fontId="1" fillId="0" borderId="0" xfId="0" applyFont="1" applyAlignment="1">
      <alignment horizontal="left" vertical="center"/>
    </xf>
    <xf numFmtId="2" fontId="2" fillId="0" borderId="0" xfId="0" applyFont="1" applyAlignment="1">
      <alignment horizontal="center" vertical="center"/>
    </xf>
    <xf numFmtId="2" fontId="3" fillId="0" borderId="0" xfId="0" applyFont="1" applyAlignment="1">
      <alignment horizontal="right" vertical="center"/>
    </xf>
    <xf numFmtId="0" fontId="10" fillId="2" borderId="3" xfId="0" applyNumberFormat="1" applyFont="1" applyFill="1" applyBorder="1" applyAlignment="1">
      <alignment horizontal="left" vertical="center"/>
    </xf>
    <xf numFmtId="2" fontId="11" fillId="2" borderId="15" xfId="0" applyFont="1" applyFill="1" applyBorder="1" applyAlignment="1">
      <alignment horizontal="center" vertical="center"/>
    </xf>
    <xf numFmtId="2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2" fontId="2" fillId="0" borderId="0" xfId="0" applyFont="1" applyAlignment="1">
      <alignment horizontal="right" vertical="center"/>
    </xf>
    <xf numFmtId="0" fontId="1" fillId="0" borderId="5" xfId="0" applyNumberFormat="1" applyFont="1" applyBorder="1"/>
    <xf numFmtId="2" fontId="12" fillId="0" borderId="0" xfId="0" applyFont="1" applyAlignment="1">
      <alignment horizontal="left" vertical="center"/>
    </xf>
    <xf numFmtId="2" fontId="12" fillId="0" borderId="0" xfId="0" applyFont="1" applyAlignment="1">
      <alignment horizontal="right" vertical="center"/>
    </xf>
    <xf numFmtId="2" fontId="16" fillId="0" borderId="0" xfId="0" applyFont="1" applyAlignment="1">
      <alignment horizontal="left" vertical="center" wrapText="1"/>
    </xf>
    <xf numFmtId="2" fontId="1" fillId="0" borderId="0" xfId="0" applyFont="1" applyAlignment="1">
      <alignment horizontal="left" vertical="center" wrapText="1"/>
    </xf>
    <xf numFmtId="2" fontId="24" fillId="0" borderId="0" xfId="0" applyFont="1" applyAlignment="1">
      <alignment horizontal="left" vertical="center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950D0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838200</xdr:colOff>
      <xdr:row>56</xdr:row>
      <xdr:rowOff>152400</xdr:rowOff>
    </xdr:to>
    <xdr:pic>
      <xdr:nvPicPr>
        <xdr:cNvPr id="1059" name="Image 1">
          <a:extLst>
            <a:ext uri="{FF2B5EF4-FFF2-40B4-BE49-F238E27FC236}">
              <a16:creationId xmlns:a16="http://schemas.microsoft.com/office/drawing/2014/main" id="{53968DAF-9145-F24C-A945-2D77A7CC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838200</xdr:colOff>
      <xdr:row>57</xdr:row>
      <xdr:rowOff>152400</xdr:rowOff>
    </xdr:to>
    <xdr:pic>
      <xdr:nvPicPr>
        <xdr:cNvPr id="2083" name="Image 1">
          <a:extLst>
            <a:ext uri="{FF2B5EF4-FFF2-40B4-BE49-F238E27FC236}">
              <a16:creationId xmlns:a16="http://schemas.microsoft.com/office/drawing/2014/main" id="{514D3ED3-DAC3-A34E-BD31-7654D4CD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838200</xdr:colOff>
      <xdr:row>47</xdr:row>
      <xdr:rowOff>152400</xdr:rowOff>
    </xdr:to>
    <xdr:pic>
      <xdr:nvPicPr>
        <xdr:cNvPr id="3106" name="Image 1">
          <a:extLst>
            <a:ext uri="{FF2B5EF4-FFF2-40B4-BE49-F238E27FC236}">
              <a16:creationId xmlns:a16="http://schemas.microsoft.com/office/drawing/2014/main" id="{941B06F3-C881-3440-B071-A53503E7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530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</xdr:col>
      <xdr:colOff>508000</xdr:colOff>
      <xdr:row>46</xdr:row>
      <xdr:rowOff>152400</xdr:rowOff>
    </xdr:to>
    <xdr:pic>
      <xdr:nvPicPr>
        <xdr:cNvPr id="4130" name="Image 1">
          <a:extLst>
            <a:ext uri="{FF2B5EF4-FFF2-40B4-BE49-F238E27FC236}">
              <a16:creationId xmlns:a16="http://schemas.microsoft.com/office/drawing/2014/main" id="{24834732-81AA-8447-BB74-6C8C6F90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838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8"/>
  <sheetViews>
    <sheetView topLeftCell="A7" zoomScale="90" zoomScaleNormal="90" zoomScaleSheetLayoutView="85" workbookViewId="0">
      <selection activeCell="K45" sqref="K45"/>
    </sheetView>
  </sheetViews>
  <sheetFormatPr baseColWidth="10" defaultRowHeight="12.75" customHeight="1" x14ac:dyDescent="0.2"/>
  <cols>
    <col min="1" max="1" width="13.7109375" style="1" customWidth="1"/>
    <col min="2" max="2" width="6.140625" style="1" customWidth="1"/>
    <col min="3" max="3" width="9.42578125" style="1" customWidth="1"/>
    <col min="4" max="4" width="9.42578125" style="2" customWidth="1"/>
    <col min="5" max="5" width="12.85546875" style="2" customWidth="1"/>
    <col min="6" max="6" width="11.7109375" style="2" customWidth="1"/>
    <col min="7" max="7" width="13.28515625" style="2" customWidth="1"/>
    <col min="8" max="8" width="15.5703125" style="2" customWidth="1"/>
    <col min="9" max="9" width="18.140625" style="2" customWidth="1"/>
    <col min="10" max="10" width="16.5703125" style="2" customWidth="1"/>
    <col min="11" max="11" width="12.28515625" style="2" customWidth="1"/>
    <col min="12" max="12" width="12.42578125" style="2" customWidth="1"/>
    <col min="13" max="16384" width="10.7109375" style="2"/>
  </cols>
  <sheetData>
    <row r="1" spans="1:256" ht="20.25" customHeight="1" x14ac:dyDescent="0.2">
      <c r="A1" s="146" t="s">
        <v>0</v>
      </c>
      <c r="B1" s="146"/>
      <c r="C1" s="146"/>
      <c r="D1"/>
      <c r="E1" s="147" t="s">
        <v>139</v>
      </c>
      <c r="F1" s="147"/>
      <c r="G1" s="147"/>
      <c r="H1" s="147"/>
      <c r="I1" s="147"/>
      <c r="J1" s="148" t="s">
        <v>1</v>
      </c>
      <c r="K1" s="148"/>
      <c r="L1" s="148"/>
      <c r="IV1"/>
    </row>
    <row r="2" spans="1:256" ht="20.25" customHeight="1" x14ac:dyDescent="0.2">
      <c r="A2" s="146" t="s">
        <v>2</v>
      </c>
      <c r="B2" s="146"/>
      <c r="C2" s="146"/>
      <c r="D2"/>
      <c r="E2" s="142" t="s">
        <v>143</v>
      </c>
      <c r="F2" s="142"/>
      <c r="G2" s="142"/>
      <c r="H2" s="142"/>
      <c r="I2" s="142"/>
      <c r="J2" s="148" t="s">
        <v>3</v>
      </c>
      <c r="K2" s="148"/>
      <c r="L2" s="148"/>
      <c r="IV2"/>
    </row>
    <row r="3" spans="1:256" ht="20.25" customHeight="1" x14ac:dyDescent="0.2">
      <c r="A3" s="141"/>
      <c r="B3" s="141"/>
      <c r="C3" s="141"/>
      <c r="D3"/>
      <c r="E3" s="142" t="s">
        <v>4</v>
      </c>
      <c r="F3" s="142"/>
      <c r="G3" s="142"/>
      <c r="H3" s="142"/>
      <c r="I3" s="142"/>
      <c r="J3" s="143"/>
      <c r="K3" s="143"/>
      <c r="L3" s="143"/>
      <c r="IV3"/>
    </row>
    <row r="4" spans="1:256" ht="20.25" customHeight="1" x14ac:dyDescent="0.25">
      <c r="A4" s="4"/>
      <c r="B4" s="5"/>
      <c r="C4"/>
      <c r="D4" s="6"/>
      <c r="E4" s="1"/>
      <c r="L4" s="7"/>
    </row>
    <row r="5" spans="1:256" ht="20.25" customHeight="1" x14ac:dyDescent="0.25">
      <c r="A5" s="4"/>
      <c r="B5" s="5"/>
      <c r="C5"/>
      <c r="D5" s="6"/>
      <c r="E5" s="1"/>
      <c r="L5" s="7"/>
    </row>
    <row r="6" spans="1:256" s="12" customFormat="1" ht="19.5" customHeight="1" x14ac:dyDescent="0.25">
      <c r="A6" s="8" t="s">
        <v>5</v>
      </c>
      <c r="B6" s="9"/>
      <c r="C6" s="10" t="s">
        <v>6</v>
      </c>
      <c r="D6"/>
      <c r="E6" s="11"/>
      <c r="F6"/>
      <c r="J6" s="13"/>
      <c r="K6" s="13"/>
    </row>
    <row r="7" spans="1:256" s="12" customFormat="1" ht="19.5" customHeight="1" x14ac:dyDescent="0.25">
      <c r="A7" s="8" t="s">
        <v>7</v>
      </c>
      <c r="B7" s="9"/>
      <c r="C7" s="10" t="s">
        <v>8</v>
      </c>
      <c r="D7"/>
      <c r="E7" s="11"/>
      <c r="F7"/>
      <c r="J7" s="13"/>
      <c r="K7" s="13"/>
    </row>
    <row r="8" spans="1:256" s="4" customFormat="1" ht="17.25" customHeight="1" x14ac:dyDescent="0.2">
      <c r="A8" s="8" t="s">
        <v>9</v>
      </c>
      <c r="B8" s="9"/>
      <c r="C8" s="10" t="s">
        <v>10</v>
      </c>
      <c r="D8"/>
      <c r="E8" s="14"/>
      <c r="F8"/>
      <c r="J8" s="15"/>
      <c r="K8" s="15"/>
    </row>
    <row r="9" spans="1:256" s="4" customFormat="1" ht="17.25" customHeight="1" x14ac:dyDescent="0.2">
      <c r="A9" s="8" t="s">
        <v>11</v>
      </c>
      <c r="B9" s="9"/>
      <c r="C9" s="10"/>
      <c r="D9"/>
      <c r="E9" s="14"/>
      <c r="F9"/>
      <c r="J9" s="15"/>
      <c r="K9" s="15"/>
    </row>
    <row r="10" spans="1:256" s="4" customFormat="1" ht="17.25" customHeight="1" x14ac:dyDescent="0.2">
      <c r="A10" s="8"/>
      <c r="B10" s="9"/>
      <c r="C10" s="10"/>
      <c r="D10"/>
      <c r="E10" s="14"/>
      <c r="F10"/>
      <c r="J10" s="15"/>
      <c r="K10" s="15"/>
    </row>
    <row r="11" spans="1:256" s="4" customFormat="1" ht="16.5" customHeight="1" x14ac:dyDescent="0.2">
      <c r="B11" s="14"/>
      <c r="C11" s="14"/>
      <c r="D11" s="14"/>
      <c r="G11" s="15"/>
      <c r="H11" s="15"/>
      <c r="I11" s="15"/>
      <c r="J11" s="15"/>
      <c r="K11" s="15"/>
    </row>
    <row r="12" spans="1:256" s="4" customFormat="1" ht="16.5" customHeight="1" x14ac:dyDescent="0.2">
      <c r="A12" s="144" t="s">
        <v>12</v>
      </c>
      <c r="B12" s="144"/>
      <c r="C12" s="144"/>
      <c r="D12" s="16"/>
      <c r="E12" s="17"/>
      <c r="F12" s="17"/>
      <c r="G12" s="18"/>
      <c r="H12" s="18"/>
      <c r="I12" s="18"/>
      <c r="J12" s="18"/>
      <c r="K12" s="18"/>
      <c r="L12" s="19"/>
    </row>
    <row r="13" spans="1:256" s="28" customFormat="1" ht="14.25" customHeight="1" x14ac:dyDescent="0.2">
      <c r="A13" s="20" t="s">
        <v>9</v>
      </c>
      <c r="B13" s="21" t="s">
        <v>13</v>
      </c>
      <c r="C13" s="22" t="s">
        <v>14</v>
      </c>
      <c r="D13" s="23" t="s">
        <v>15</v>
      </c>
      <c r="E13" s="24" t="s">
        <v>16</v>
      </c>
      <c r="F13" s="24" t="s">
        <v>17</v>
      </c>
      <c r="G13" s="23" t="s">
        <v>18</v>
      </c>
      <c r="H13" s="23" t="s">
        <v>19</v>
      </c>
      <c r="I13" s="24" t="s">
        <v>20</v>
      </c>
      <c r="J13" s="25" t="s">
        <v>21</v>
      </c>
      <c r="K13" s="26" t="s">
        <v>22</v>
      </c>
      <c r="L13" s="27" t="s">
        <v>23</v>
      </c>
    </row>
    <row r="14" spans="1:256" ht="14.25" customHeight="1" x14ac:dyDescent="0.2">
      <c r="A14" s="29" t="s">
        <v>24</v>
      </c>
      <c r="B14" s="30" t="s">
        <v>25</v>
      </c>
      <c r="C14" s="31"/>
      <c r="D14" s="32">
        <v>10</v>
      </c>
      <c r="E14" s="33">
        <f t="shared" ref="E14:E20" si="0">C14*D14</f>
        <v>0</v>
      </c>
      <c r="F14" s="33">
        <f t="shared" ref="F14:F20" si="1">E14*0.88*0.9</f>
        <v>0</v>
      </c>
      <c r="G14" s="34">
        <v>0.13</v>
      </c>
      <c r="H14" s="34">
        <v>0</v>
      </c>
      <c r="I14" s="35">
        <f t="shared" ref="I14:I20" si="2">H14*F14*G14</f>
        <v>0</v>
      </c>
      <c r="J14" s="35">
        <f t="shared" ref="J14:J20" si="3">F14*G14*(1-H14)</f>
        <v>0</v>
      </c>
      <c r="K14" s="36">
        <f t="shared" ref="K14:K20" si="4">IF(J14&gt;=0,J14*0.25,0)</f>
        <v>0</v>
      </c>
      <c r="L14" s="37">
        <f t="shared" ref="L14:L20" si="5">J14-K14</f>
        <v>0</v>
      </c>
    </row>
    <row r="15" spans="1:256" ht="14.25" customHeight="1" x14ac:dyDescent="0.2">
      <c r="A15" s="38" t="s">
        <v>26</v>
      </c>
      <c r="B15" s="39" t="s">
        <v>25</v>
      </c>
      <c r="C15" s="40"/>
      <c r="D15" s="2">
        <v>12</v>
      </c>
      <c r="E15" s="41">
        <f t="shared" si="0"/>
        <v>0</v>
      </c>
      <c r="F15" s="41">
        <f t="shared" si="1"/>
        <v>0</v>
      </c>
      <c r="G15" s="42">
        <v>0.13</v>
      </c>
      <c r="H15" s="42">
        <v>0.1</v>
      </c>
      <c r="I15" s="35">
        <f t="shared" si="2"/>
        <v>0</v>
      </c>
      <c r="J15" s="35">
        <f t="shared" si="3"/>
        <v>0</v>
      </c>
      <c r="K15" s="36">
        <f t="shared" si="4"/>
        <v>0</v>
      </c>
      <c r="L15" s="43">
        <f t="shared" si="5"/>
        <v>0</v>
      </c>
    </row>
    <row r="16" spans="1:256" ht="14.25" customHeight="1" x14ac:dyDescent="0.2">
      <c r="A16" s="38" t="s">
        <v>24</v>
      </c>
      <c r="B16" s="39" t="s">
        <v>27</v>
      </c>
      <c r="C16" s="40"/>
      <c r="D16" s="2">
        <v>10</v>
      </c>
      <c r="E16" s="41">
        <f t="shared" si="0"/>
        <v>0</v>
      </c>
      <c r="F16" s="41">
        <f t="shared" si="1"/>
        <v>0</v>
      </c>
      <c r="G16" s="42">
        <v>0.1</v>
      </c>
      <c r="H16" s="42">
        <v>0.15</v>
      </c>
      <c r="I16" s="35">
        <f t="shared" si="2"/>
        <v>0</v>
      </c>
      <c r="J16" s="35">
        <f t="shared" si="3"/>
        <v>0</v>
      </c>
      <c r="K16" s="36">
        <f t="shared" si="4"/>
        <v>0</v>
      </c>
      <c r="L16" s="43">
        <f t="shared" si="5"/>
        <v>0</v>
      </c>
    </row>
    <row r="17" spans="1:12" ht="14.25" customHeight="1" x14ac:dyDescent="0.2">
      <c r="A17" s="38" t="s">
        <v>24</v>
      </c>
      <c r="B17" s="39" t="s">
        <v>27</v>
      </c>
      <c r="C17" s="40"/>
      <c r="D17" s="2">
        <v>10</v>
      </c>
      <c r="E17" s="41">
        <f t="shared" si="0"/>
        <v>0</v>
      </c>
      <c r="F17" s="41">
        <f t="shared" si="1"/>
        <v>0</v>
      </c>
      <c r="G17" s="42">
        <v>0.1</v>
      </c>
      <c r="H17" s="42">
        <v>0.15</v>
      </c>
      <c r="I17" s="35">
        <f t="shared" si="2"/>
        <v>0</v>
      </c>
      <c r="J17" s="35">
        <f t="shared" si="3"/>
        <v>0</v>
      </c>
      <c r="K17" s="36">
        <f t="shared" si="4"/>
        <v>0</v>
      </c>
      <c r="L17" s="43">
        <f t="shared" si="5"/>
        <v>0</v>
      </c>
    </row>
    <row r="18" spans="1:12" ht="14.25" customHeight="1" x14ac:dyDescent="0.2">
      <c r="A18" s="38" t="s">
        <v>24</v>
      </c>
      <c r="B18" s="39" t="s">
        <v>28</v>
      </c>
      <c r="C18" s="40"/>
      <c r="D18" s="2">
        <v>10</v>
      </c>
      <c r="E18" s="41">
        <f t="shared" si="0"/>
        <v>0</v>
      </c>
      <c r="F18" s="41">
        <f t="shared" si="1"/>
        <v>0</v>
      </c>
      <c r="G18" s="42">
        <v>0.1</v>
      </c>
      <c r="H18" s="42">
        <v>0.15</v>
      </c>
      <c r="I18" s="35">
        <f t="shared" si="2"/>
        <v>0</v>
      </c>
      <c r="J18" s="35">
        <f t="shared" si="3"/>
        <v>0</v>
      </c>
      <c r="K18" s="36">
        <f t="shared" si="4"/>
        <v>0</v>
      </c>
      <c r="L18" s="43">
        <f t="shared" si="5"/>
        <v>0</v>
      </c>
    </row>
    <row r="19" spans="1:12" ht="14.25" customHeight="1" x14ac:dyDescent="0.2">
      <c r="A19" s="38" t="s">
        <v>24</v>
      </c>
      <c r="B19" s="39" t="s">
        <v>29</v>
      </c>
      <c r="C19" s="40"/>
      <c r="D19" s="2">
        <v>10</v>
      </c>
      <c r="E19" s="41">
        <f t="shared" si="0"/>
        <v>0</v>
      </c>
      <c r="F19" s="41">
        <f t="shared" si="1"/>
        <v>0</v>
      </c>
      <c r="G19" s="42">
        <v>0.1</v>
      </c>
      <c r="H19" s="42">
        <v>0.15</v>
      </c>
      <c r="I19" s="35">
        <f t="shared" si="2"/>
        <v>0</v>
      </c>
      <c r="J19" s="35">
        <f t="shared" si="3"/>
        <v>0</v>
      </c>
      <c r="K19" s="36">
        <f t="shared" si="4"/>
        <v>0</v>
      </c>
      <c r="L19" s="43">
        <f t="shared" si="5"/>
        <v>0</v>
      </c>
    </row>
    <row r="20" spans="1:12" ht="14.25" customHeight="1" x14ac:dyDescent="0.2">
      <c r="A20" s="38" t="s">
        <v>24</v>
      </c>
      <c r="B20" s="39" t="s">
        <v>30</v>
      </c>
      <c r="C20" s="40"/>
      <c r="D20" s="2">
        <v>10</v>
      </c>
      <c r="E20" s="41">
        <f t="shared" si="0"/>
        <v>0</v>
      </c>
      <c r="F20" s="41">
        <f t="shared" si="1"/>
        <v>0</v>
      </c>
      <c r="G20" s="42">
        <v>0.1</v>
      </c>
      <c r="H20" s="42">
        <v>0.33</v>
      </c>
      <c r="I20" s="35">
        <f t="shared" si="2"/>
        <v>0</v>
      </c>
      <c r="J20" s="35">
        <f t="shared" si="3"/>
        <v>0</v>
      </c>
      <c r="K20" s="36">
        <f t="shared" si="4"/>
        <v>0</v>
      </c>
      <c r="L20" s="43">
        <f t="shared" si="5"/>
        <v>0</v>
      </c>
    </row>
    <row r="21" spans="1:12" ht="15" customHeight="1" x14ac:dyDescent="0.2">
      <c r="A21" s="44"/>
      <c r="B21" s="45"/>
      <c r="C21" s="46"/>
      <c r="D21" s="47"/>
      <c r="E21" s="48"/>
      <c r="F21" s="48"/>
      <c r="G21" s="49"/>
      <c r="H21" s="49"/>
      <c r="I21" s="49"/>
      <c r="J21" s="48"/>
      <c r="K21" s="50"/>
      <c r="L21" s="51"/>
    </row>
    <row r="22" spans="1:12" ht="15" customHeight="1" x14ac:dyDescent="0.2">
      <c r="A22" s="52" t="s">
        <v>31</v>
      </c>
      <c r="B22" s="53"/>
      <c r="C22" s="54"/>
      <c r="D22" s="55"/>
      <c r="E22" s="56"/>
      <c r="F22" s="57"/>
      <c r="G22" s="58"/>
      <c r="H22" s="58"/>
      <c r="I22" s="58"/>
      <c r="J22" s="57"/>
      <c r="K22" s="59"/>
      <c r="L22" s="60"/>
    </row>
    <row r="23" spans="1:12" s="28" customFormat="1" ht="14.25" customHeight="1" x14ac:dyDescent="0.2">
      <c r="A23" s="20" t="s">
        <v>9</v>
      </c>
      <c r="B23" s="21"/>
      <c r="C23" s="22" t="s">
        <v>32</v>
      </c>
      <c r="D23" s="23"/>
      <c r="E23" s="23" t="s">
        <v>33</v>
      </c>
      <c r="F23" s="23"/>
      <c r="G23" s="23" t="s">
        <v>34</v>
      </c>
      <c r="H23" s="23"/>
      <c r="I23" s="23"/>
      <c r="J23" s="22" t="s">
        <v>35</v>
      </c>
      <c r="K23" s="26"/>
      <c r="L23" s="27" t="s">
        <v>23</v>
      </c>
    </row>
    <row r="24" spans="1:12" ht="14.25" customHeight="1" x14ac:dyDescent="0.2">
      <c r="A24" s="29" t="s">
        <v>36</v>
      </c>
      <c r="B24" s="30"/>
      <c r="C24" s="31">
        <v>20</v>
      </c>
      <c r="D24" s="32"/>
      <c r="E24" s="41">
        <v>100</v>
      </c>
      <c r="F24" s="32"/>
      <c r="G24" s="42">
        <v>0.1</v>
      </c>
      <c r="H24" s="61"/>
      <c r="I24" s="62"/>
      <c r="J24" s="41">
        <f>E24*G24</f>
        <v>10</v>
      </c>
      <c r="K24" s="63"/>
      <c r="L24" s="43">
        <f>J24-K24</f>
        <v>10</v>
      </c>
    </row>
    <row r="25" spans="1:12" ht="14.25" customHeight="1" x14ac:dyDescent="0.2">
      <c r="A25" s="38" t="s">
        <v>37</v>
      </c>
      <c r="B25" s="39"/>
      <c r="C25" s="40">
        <v>50</v>
      </c>
      <c r="E25" s="41">
        <v>22</v>
      </c>
      <c r="G25" s="42">
        <v>0.1</v>
      </c>
      <c r="H25" s="62"/>
      <c r="I25" s="62"/>
      <c r="J25" s="41">
        <f>E25*G25</f>
        <v>2.2000000000000002</v>
      </c>
      <c r="K25" s="64"/>
      <c r="L25" s="43">
        <f>J25-K25</f>
        <v>2.2000000000000002</v>
      </c>
    </row>
    <row r="26" spans="1:12" ht="14.25" customHeight="1" x14ac:dyDescent="0.2">
      <c r="A26" s="38" t="s">
        <v>38</v>
      </c>
      <c r="B26" s="39"/>
      <c r="C26" s="40">
        <v>10000</v>
      </c>
      <c r="E26" s="41">
        <v>30</v>
      </c>
      <c r="G26" s="42">
        <v>0.1</v>
      </c>
      <c r="H26" s="62"/>
      <c r="I26" s="62"/>
      <c r="J26" s="41">
        <f>E26*G26</f>
        <v>3</v>
      </c>
      <c r="K26" s="64"/>
      <c r="L26" s="43">
        <f>J26-K26</f>
        <v>3</v>
      </c>
    </row>
    <row r="27" spans="1:12" ht="14.25" customHeight="1" x14ac:dyDescent="0.2">
      <c r="A27" s="65"/>
      <c r="B27" s="66"/>
      <c r="C27" s="67"/>
      <c r="D27" s="68"/>
      <c r="E27" s="68"/>
      <c r="F27" s="68"/>
      <c r="G27" s="49"/>
      <c r="H27" s="49"/>
      <c r="I27" s="49"/>
      <c r="J27" s="68"/>
      <c r="K27" s="69"/>
      <c r="L27" s="70"/>
    </row>
    <row r="28" spans="1:12" ht="14.25" customHeight="1" x14ac:dyDescent="0.2">
      <c r="A28" s="71" t="s">
        <v>39</v>
      </c>
      <c r="B28" s="72"/>
      <c r="C28" s="73"/>
      <c r="D28" s="57"/>
      <c r="E28" s="57"/>
      <c r="F28" s="57"/>
      <c r="G28" s="58"/>
      <c r="H28" s="58"/>
      <c r="I28" s="58"/>
      <c r="J28" s="57"/>
      <c r="K28" s="57"/>
      <c r="L28" s="74"/>
    </row>
    <row r="29" spans="1:12" ht="14.25" customHeight="1" x14ac:dyDescent="0.2">
      <c r="A29" s="75" t="s">
        <v>40</v>
      </c>
      <c r="B29" s="21"/>
      <c r="C29" s="22" t="s">
        <v>32</v>
      </c>
      <c r="D29" s="23"/>
      <c r="E29" s="23" t="s">
        <v>33</v>
      </c>
      <c r="F29" s="23"/>
      <c r="G29" s="23" t="s">
        <v>34</v>
      </c>
      <c r="H29" s="23"/>
      <c r="I29" s="23"/>
      <c r="J29" s="22" t="s">
        <v>35</v>
      </c>
      <c r="K29" s="26"/>
      <c r="L29" s="27" t="s">
        <v>23</v>
      </c>
    </row>
    <row r="30" spans="1:12" ht="14.25" customHeight="1" x14ac:dyDescent="0.2">
      <c r="A30"/>
      <c r="B30" s="76"/>
      <c r="C30" s="77"/>
      <c r="D30" s="32"/>
      <c r="E30" s="32"/>
      <c r="F30" s="32"/>
      <c r="G30" s="34"/>
      <c r="H30" s="34"/>
      <c r="I30" s="34"/>
      <c r="J30" s="32"/>
      <c r="K30" s="63"/>
      <c r="L30" s="78"/>
    </row>
    <row r="31" spans="1:12" ht="14.25" customHeight="1" x14ac:dyDescent="0.2">
      <c r="A31" s="39"/>
      <c r="B31" s="66"/>
      <c r="C31" s="67"/>
      <c r="D31" s="68"/>
      <c r="E31" s="68"/>
      <c r="F31" s="68"/>
      <c r="G31" s="49"/>
      <c r="H31" s="49"/>
      <c r="I31" s="49"/>
      <c r="J31" s="68"/>
      <c r="K31" s="69"/>
      <c r="L31" s="70"/>
    </row>
    <row r="32" spans="1:12" ht="14.25" customHeight="1" x14ac:dyDescent="0.2">
      <c r="A32" s="71" t="s">
        <v>41</v>
      </c>
      <c r="B32" s="72"/>
      <c r="C32" s="73"/>
      <c r="D32" s="57"/>
      <c r="E32" s="57"/>
      <c r="F32" s="57"/>
      <c r="G32" s="58"/>
      <c r="H32" s="58"/>
      <c r="I32" s="58"/>
      <c r="J32" s="57"/>
      <c r="K32" s="57"/>
      <c r="L32" s="74"/>
    </row>
    <row r="33" spans="1:12" ht="14.25" customHeight="1" x14ac:dyDescent="0.2">
      <c r="A33" s="75" t="s">
        <v>42</v>
      </c>
      <c r="B33" s="21"/>
      <c r="C33" s="22"/>
      <c r="D33" s="23"/>
      <c r="E33" s="23" t="s">
        <v>33</v>
      </c>
      <c r="F33" s="23"/>
      <c r="G33" s="23" t="s">
        <v>34</v>
      </c>
      <c r="H33" s="23"/>
      <c r="I33" s="23"/>
      <c r="J33" s="22" t="s">
        <v>35</v>
      </c>
      <c r="K33" s="26"/>
      <c r="L33" s="27" t="s">
        <v>23</v>
      </c>
    </row>
    <row r="34" spans="1:12" ht="14.25" customHeight="1" x14ac:dyDescent="0.2">
      <c r="A34" s="79"/>
      <c r="B34" s="76"/>
      <c r="C34" s="77"/>
      <c r="D34" s="32"/>
      <c r="E34" s="32"/>
      <c r="F34" s="32"/>
      <c r="G34" s="34"/>
      <c r="H34" s="34"/>
      <c r="I34" s="34"/>
      <c r="J34" s="32"/>
      <c r="K34" s="63"/>
      <c r="L34" s="78"/>
    </row>
    <row r="35" spans="1:12" ht="14.25" customHeight="1" x14ac:dyDescent="0.2">
      <c r="A35" s="65"/>
      <c r="B35" s="66"/>
      <c r="C35" s="67"/>
      <c r="D35" s="68"/>
      <c r="E35" s="68"/>
      <c r="F35" s="68"/>
      <c r="G35" s="49"/>
      <c r="H35" s="49"/>
      <c r="I35" s="49"/>
      <c r="J35" s="68"/>
      <c r="K35" s="69"/>
      <c r="L35" s="70"/>
    </row>
    <row r="36" spans="1:12" ht="14.25" customHeight="1" x14ac:dyDescent="0.2">
      <c r="A36" s="39"/>
      <c r="B36" s="2"/>
      <c r="C36" s="2"/>
      <c r="F36" s="80"/>
      <c r="G36" s="81"/>
      <c r="H36" s="81"/>
      <c r="I36" s="81"/>
      <c r="J36" s="82" t="s">
        <v>43</v>
      </c>
      <c r="K36" s="81">
        <f>SUM('SEMESTRE S'!K14:K21)</f>
        <v>0</v>
      </c>
      <c r="L36" s="83"/>
    </row>
    <row r="37" spans="1:12" ht="14.25" customHeight="1" x14ac:dyDescent="0.2">
      <c r="A37" s="39"/>
      <c r="B37" s="2"/>
      <c r="C37" s="2"/>
      <c r="F37" s="84"/>
      <c r="G37" s="85"/>
      <c r="H37" s="86"/>
      <c r="I37" s="86"/>
      <c r="J37" s="86"/>
      <c r="K37" s="87" t="s">
        <v>44</v>
      </c>
      <c r="L37" s="83">
        <f>'SEMESTRE S-1'!K36</f>
        <v>0</v>
      </c>
    </row>
    <row r="38" spans="1:12" ht="14.25" customHeight="1" x14ac:dyDescent="0.2">
      <c r="C38" s="2"/>
      <c r="K38" s="88" t="s">
        <v>45</v>
      </c>
      <c r="L38" s="27">
        <f>SUM(L14:L37)</f>
        <v>15.2</v>
      </c>
    </row>
    <row r="39" spans="1:12" ht="15" customHeight="1" x14ac:dyDescent="0.2">
      <c r="G39" s="89"/>
      <c r="H39" s="89"/>
      <c r="I39" s="89"/>
    </row>
    <row r="40" spans="1:12" ht="15" customHeight="1" x14ac:dyDescent="0.2">
      <c r="G40" s="89"/>
      <c r="H40" s="89"/>
      <c r="I40" s="89"/>
    </row>
    <row r="41" spans="1:12" s="28" customFormat="1" ht="14.25" customHeight="1" x14ac:dyDescent="0.2">
      <c r="A41" s="90"/>
      <c r="B41" s="91"/>
      <c r="C41" s="91"/>
      <c r="G41" s="145" t="s">
        <v>46</v>
      </c>
      <c r="H41" s="145"/>
      <c r="I41" s="145"/>
      <c r="J41" s="145"/>
      <c r="K41" s="145"/>
      <c r="L41" s="145"/>
    </row>
    <row r="42" spans="1:12" ht="15" customHeight="1" x14ac:dyDescent="0.2">
      <c r="C42" s="39"/>
      <c r="D42" s="92"/>
      <c r="F42" s="92"/>
      <c r="G42" s="93"/>
      <c r="H42" s="32"/>
      <c r="I42" s="32"/>
      <c r="J42" s="94"/>
      <c r="K42" s="95" t="s">
        <v>144</v>
      </c>
      <c r="L42" s="96">
        <v>5.0000000000000001E-3</v>
      </c>
    </row>
    <row r="43" spans="1:12" ht="15" customHeight="1" x14ac:dyDescent="0.2">
      <c r="C43" s="39"/>
      <c r="D43" s="92"/>
      <c r="F43" s="92"/>
      <c r="G43" s="97"/>
      <c r="J43" s="98"/>
      <c r="K43" s="99" t="s">
        <v>145</v>
      </c>
      <c r="L43" s="100">
        <v>0.106</v>
      </c>
    </row>
    <row r="44" spans="1:12" ht="15" customHeight="1" x14ac:dyDescent="0.2">
      <c r="C44" s="39"/>
      <c r="D44" s="92"/>
      <c r="F44" s="92"/>
      <c r="G44" s="97"/>
      <c r="J44" s="98"/>
      <c r="K44" s="101" t="s">
        <v>148</v>
      </c>
      <c r="L44" s="100">
        <v>7.4999999999999997E-2</v>
      </c>
    </row>
    <row r="45" spans="1:12" ht="15" customHeight="1" x14ac:dyDescent="0.2">
      <c r="C45" s="39"/>
      <c r="D45" s="92"/>
      <c r="F45" s="92"/>
      <c r="G45" s="97"/>
      <c r="J45" s="98"/>
      <c r="K45" s="101" t="s">
        <v>147</v>
      </c>
      <c r="L45" s="100"/>
    </row>
    <row r="46" spans="1:12" ht="14.25" customHeight="1" x14ac:dyDescent="0.2">
      <c r="G46" s="103"/>
      <c r="H46" s="68"/>
      <c r="I46" s="68"/>
      <c r="J46" s="68"/>
      <c r="K46" s="104" t="s">
        <v>47</v>
      </c>
      <c r="L46" s="105">
        <f>L42+L43+L44+L45</f>
        <v>0.186</v>
      </c>
    </row>
    <row r="47" spans="1:12" ht="14.25" customHeight="1" x14ac:dyDescent="0.2">
      <c r="J47" s="80"/>
      <c r="K47" s="106" t="s">
        <v>48</v>
      </c>
      <c r="L47" s="107">
        <f>L38*L46</f>
        <v>2.8271999999999999</v>
      </c>
    </row>
    <row r="48" spans="1:12" ht="14.25" customHeight="1" x14ac:dyDescent="0.2">
      <c r="K48" s="108"/>
      <c r="L48" s="28"/>
    </row>
    <row r="49" spans="1:12" ht="14.25" customHeight="1" x14ac:dyDescent="0.2">
      <c r="K49" s="108"/>
      <c r="L49" s="28"/>
    </row>
    <row r="50" spans="1:12" s="28" customFormat="1" ht="14.25" customHeight="1" x14ac:dyDescent="0.2">
      <c r="A50" s="71" t="s">
        <v>49</v>
      </c>
      <c r="B50" s="109"/>
      <c r="C50" s="110"/>
      <c r="D50" s="110"/>
      <c r="E50" s="56" t="s">
        <v>50</v>
      </c>
      <c r="F50" s="56" t="s">
        <v>45</v>
      </c>
      <c r="G50" s="56" t="s">
        <v>51</v>
      </c>
      <c r="H50" s="111" t="s">
        <v>52</v>
      </c>
      <c r="I50" s="111"/>
      <c r="J50" s="111" t="s">
        <v>53</v>
      </c>
      <c r="K50" s="56" t="s">
        <v>54</v>
      </c>
      <c r="L50" s="112" t="s">
        <v>55</v>
      </c>
    </row>
    <row r="51" spans="1:12" ht="14.25" customHeight="1" x14ac:dyDescent="0.2">
      <c r="A51" s="113" t="s">
        <v>56</v>
      </c>
      <c r="B51" s="114"/>
      <c r="C51" s="114"/>
      <c r="D51" s="114"/>
      <c r="E51" s="34">
        <v>1</v>
      </c>
      <c r="F51" s="32">
        <f>$L$38*E51</f>
        <v>15.2</v>
      </c>
      <c r="G51" s="32">
        <f>$L$47*E51</f>
        <v>2.8271999999999999</v>
      </c>
      <c r="H51" s="32">
        <f>F51-G51</f>
        <v>12.3728</v>
      </c>
      <c r="I51" s="32"/>
      <c r="J51" s="32" t="s">
        <v>57</v>
      </c>
      <c r="K51" s="32">
        <v>0</v>
      </c>
      <c r="L51" s="115">
        <f>H51-K51</f>
        <v>12.3728</v>
      </c>
    </row>
    <row r="52" spans="1:12" ht="14.25" customHeight="1" x14ac:dyDescent="0.2">
      <c r="A52" s="116" t="s">
        <v>58</v>
      </c>
      <c r="B52" s="117"/>
      <c r="C52" s="117"/>
      <c r="D52" s="117"/>
      <c r="E52" s="49"/>
      <c r="F52" s="68">
        <f>$L$38*E52</f>
        <v>0</v>
      </c>
      <c r="G52" s="68">
        <f>$L$47*E52</f>
        <v>0</v>
      </c>
      <c r="H52" s="68">
        <f>F52-G52</f>
        <v>0</v>
      </c>
      <c r="I52" s="68"/>
      <c r="J52" s="68" t="s">
        <v>57</v>
      </c>
      <c r="K52" s="68">
        <v>0</v>
      </c>
      <c r="L52" s="118">
        <f>H52-K52</f>
        <v>0</v>
      </c>
    </row>
    <row r="53" spans="1:12" ht="14.25" customHeight="1" x14ac:dyDescent="0.2">
      <c r="A53" s="1" t="s">
        <v>140</v>
      </c>
      <c r="B53" s="117"/>
      <c r="C53" s="117"/>
      <c r="D53" s="117"/>
      <c r="E53" s="49"/>
      <c r="F53" s="68"/>
      <c r="G53" s="68"/>
      <c r="H53" s="68"/>
      <c r="I53" s="68"/>
      <c r="J53" s="68"/>
      <c r="K53" s="68"/>
      <c r="L53" s="118"/>
    </row>
    <row r="58" spans="1:12" ht="12.75" customHeight="1" x14ac:dyDescent="0.2">
      <c r="A58" s="119" t="s">
        <v>59</v>
      </c>
      <c r="B58" s="120"/>
    </row>
  </sheetData>
  <sheetProtection selectLockedCells="1" selectUnlockedCells="1"/>
  <mergeCells count="11">
    <mergeCell ref="A1:C1"/>
    <mergeCell ref="E1:I1"/>
    <mergeCell ref="J1:L1"/>
    <mergeCell ref="A2:C2"/>
    <mergeCell ref="E2:I2"/>
    <mergeCell ref="J2:L2"/>
    <mergeCell ref="A3:C3"/>
    <mergeCell ref="E3:I3"/>
    <mergeCell ref="J3:L3"/>
    <mergeCell ref="A12:C12"/>
    <mergeCell ref="G41:L41"/>
  </mergeCells>
  <pageMargins left="0.51111111111111107" right="0.34722222222222221" top="0.98402777777777772" bottom="0.98402777777777772" header="0.51180555555555551" footer="0.51180555555555551"/>
  <pageSetup paperSize="9" scale="5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9"/>
  <sheetViews>
    <sheetView tabSelected="1" topLeftCell="A6" zoomScale="75" zoomScaleNormal="75" zoomScaleSheetLayoutView="85" workbookViewId="0">
      <selection activeCell="K45" sqref="K45"/>
    </sheetView>
  </sheetViews>
  <sheetFormatPr baseColWidth="10" defaultRowHeight="12.75" customHeight="1" x14ac:dyDescent="0.2"/>
  <cols>
    <col min="1" max="1" width="13.85546875" style="1" customWidth="1"/>
    <col min="2" max="2" width="6.140625" style="1" customWidth="1"/>
    <col min="3" max="3" width="9.42578125" style="1" customWidth="1"/>
    <col min="4" max="4" width="9.42578125" style="2" customWidth="1"/>
    <col min="5" max="5" width="12.85546875" style="2" customWidth="1"/>
    <col min="6" max="6" width="11.85546875" style="2" customWidth="1"/>
    <col min="7" max="7" width="13.5703125" style="2" customWidth="1"/>
    <col min="8" max="8" width="16.28515625" style="2" customWidth="1"/>
    <col min="9" max="9" width="18.7109375" style="2" customWidth="1"/>
    <col min="10" max="10" width="14" style="2" customWidth="1"/>
    <col min="11" max="11" width="11.5703125" style="2" customWidth="1"/>
    <col min="12" max="12" width="12.5703125" style="2" customWidth="1"/>
    <col min="13" max="255" width="10.7109375" style="2"/>
  </cols>
  <sheetData>
    <row r="1" spans="1:12" ht="20.25" customHeight="1" x14ac:dyDescent="0.2">
      <c r="A1" s="146" t="s">
        <v>0</v>
      </c>
      <c r="B1" s="146"/>
      <c r="C1" s="146"/>
      <c r="D1"/>
      <c r="E1" s="147" t="s">
        <v>139</v>
      </c>
      <c r="F1" s="147"/>
      <c r="G1" s="147"/>
      <c r="H1" s="147"/>
      <c r="I1" s="147"/>
      <c r="J1" s="148" t="s">
        <v>1</v>
      </c>
      <c r="K1" s="148"/>
      <c r="L1" s="148"/>
    </row>
    <row r="2" spans="1:12" ht="20.25" customHeight="1" x14ac:dyDescent="0.2">
      <c r="A2" s="146" t="s">
        <v>2</v>
      </c>
      <c r="B2" s="146"/>
      <c r="C2" s="146"/>
      <c r="D2"/>
      <c r="E2" s="142" t="s">
        <v>143</v>
      </c>
      <c r="F2" s="142"/>
      <c r="G2" s="142"/>
      <c r="H2" s="142"/>
      <c r="I2" s="142"/>
      <c r="J2" s="148" t="s">
        <v>3</v>
      </c>
      <c r="K2" s="148"/>
      <c r="L2" s="148"/>
    </row>
    <row r="3" spans="1:12" ht="20.25" customHeight="1" x14ac:dyDescent="0.2">
      <c r="A3" s="150"/>
      <c r="B3" s="150"/>
      <c r="C3" s="150"/>
      <c r="D3"/>
      <c r="E3" s="142" t="s">
        <v>60</v>
      </c>
      <c r="F3" s="142"/>
      <c r="G3" s="142"/>
      <c r="H3" s="142"/>
      <c r="I3" s="142"/>
      <c r="J3" s="3"/>
      <c r="K3" s="151"/>
      <c r="L3" s="151"/>
    </row>
    <row r="4" spans="1:12" ht="20.25" customHeight="1" x14ac:dyDescent="0.2">
      <c r="A4" s="121"/>
      <c r="B4" s="122"/>
      <c r="C4" s="123"/>
      <c r="D4" s="6"/>
      <c r="E4" s="1"/>
      <c r="K4" s="124"/>
      <c r="L4" s="7"/>
    </row>
    <row r="5" spans="1:12" ht="20.25" customHeight="1" x14ac:dyDescent="0.25">
      <c r="A5" s="4"/>
      <c r="B5" s="5"/>
      <c r="C5"/>
      <c r="D5" s="6"/>
      <c r="E5" s="1"/>
      <c r="L5" s="7"/>
    </row>
    <row r="6" spans="1:12" s="12" customFormat="1" ht="19.5" customHeight="1" x14ac:dyDescent="0.25">
      <c r="A6" s="8" t="s">
        <v>5</v>
      </c>
      <c r="B6" s="9"/>
      <c r="C6" s="10" t="s">
        <v>6</v>
      </c>
      <c r="D6" s="125"/>
      <c r="E6" s="11"/>
      <c r="F6"/>
      <c r="J6" s="13"/>
      <c r="K6" s="13"/>
    </row>
    <row r="7" spans="1:12" s="12" customFormat="1" ht="19.5" customHeight="1" x14ac:dyDescent="0.25">
      <c r="A7" s="8" t="s">
        <v>7</v>
      </c>
      <c r="B7" s="9"/>
      <c r="C7" s="10" t="s">
        <v>8</v>
      </c>
      <c r="D7" s="125"/>
      <c r="E7" s="11"/>
      <c r="F7"/>
      <c r="J7" s="13"/>
      <c r="K7" s="13"/>
    </row>
    <row r="8" spans="1:12" s="4" customFormat="1" ht="17" customHeight="1" x14ac:dyDescent="0.2">
      <c r="A8" s="8" t="s">
        <v>9</v>
      </c>
      <c r="B8" s="9"/>
      <c r="C8" s="10" t="s">
        <v>10</v>
      </c>
      <c r="D8" s="125"/>
      <c r="E8" s="14"/>
      <c r="F8"/>
      <c r="J8" s="15"/>
      <c r="K8" s="15"/>
    </row>
    <row r="9" spans="1:12" s="4" customFormat="1" ht="17.25" customHeight="1" x14ac:dyDescent="0.2">
      <c r="A9" s="8" t="s">
        <v>11</v>
      </c>
      <c r="B9" s="9"/>
      <c r="C9" s="10"/>
      <c r="D9" s="125"/>
      <c r="E9" s="14"/>
      <c r="F9"/>
      <c r="J9" s="15"/>
      <c r="K9" s="15"/>
    </row>
    <row r="10" spans="1:12" s="4" customFormat="1" ht="17.25" customHeight="1" x14ac:dyDescent="0.2">
      <c r="A10" s="126"/>
      <c r="B10" s="14"/>
      <c r="D10"/>
      <c r="E10" s="14"/>
      <c r="F10"/>
      <c r="J10" s="15"/>
      <c r="K10" s="15"/>
    </row>
    <row r="11" spans="1:12" s="4" customFormat="1" ht="16.5" customHeight="1" x14ac:dyDescent="0.2">
      <c r="B11" s="14"/>
      <c r="C11" s="14"/>
      <c r="D11" s="14"/>
      <c r="G11" s="15"/>
      <c r="H11" s="15"/>
      <c r="I11" s="15"/>
      <c r="J11" s="15"/>
      <c r="K11" s="15"/>
    </row>
    <row r="12" spans="1:12" s="4" customFormat="1" ht="16.5" customHeight="1" x14ac:dyDescent="0.2">
      <c r="A12" s="144" t="s">
        <v>12</v>
      </c>
      <c r="B12" s="144"/>
      <c r="C12" s="144"/>
      <c r="D12" s="16"/>
      <c r="E12" s="17"/>
      <c r="F12" s="17"/>
      <c r="G12" s="18"/>
      <c r="H12" s="18"/>
      <c r="I12" s="18"/>
      <c r="J12" s="18"/>
      <c r="K12" s="18"/>
      <c r="L12" s="19"/>
    </row>
    <row r="13" spans="1:12" s="28" customFormat="1" ht="14.25" customHeight="1" x14ac:dyDescent="0.2">
      <c r="A13" s="20" t="s">
        <v>9</v>
      </c>
      <c r="B13" s="21" t="s">
        <v>13</v>
      </c>
      <c r="C13" s="22" t="s">
        <v>14</v>
      </c>
      <c r="D13" s="23" t="s">
        <v>15</v>
      </c>
      <c r="E13" s="23" t="s">
        <v>61</v>
      </c>
      <c r="F13" s="23" t="s">
        <v>17</v>
      </c>
      <c r="G13" s="24" t="s">
        <v>18</v>
      </c>
      <c r="H13" s="24" t="s">
        <v>19</v>
      </c>
      <c r="I13" s="24" t="s">
        <v>20</v>
      </c>
      <c r="J13" s="25" t="s">
        <v>21</v>
      </c>
      <c r="K13" s="26" t="s">
        <v>22</v>
      </c>
      <c r="L13" s="27" t="s">
        <v>23</v>
      </c>
    </row>
    <row r="14" spans="1:12" ht="14.25" customHeight="1" x14ac:dyDescent="0.2">
      <c r="A14" s="29" t="s">
        <v>24</v>
      </c>
      <c r="B14" s="30" t="s">
        <v>25</v>
      </c>
      <c r="C14" s="31"/>
      <c r="D14" s="32">
        <v>10</v>
      </c>
      <c r="E14" s="33">
        <f t="shared" ref="E14:E20" si="0">C14*D14</f>
        <v>0</v>
      </c>
      <c r="F14" s="41">
        <f t="shared" ref="F14:F20" si="1">E14*0.88*0.9</f>
        <v>0</v>
      </c>
      <c r="G14" s="34">
        <v>0.1</v>
      </c>
      <c r="H14" s="34">
        <v>0</v>
      </c>
      <c r="I14" s="127">
        <f t="shared" ref="I14:I20" si="2">F14*G14*H14</f>
        <v>0</v>
      </c>
      <c r="J14" s="127">
        <f t="shared" ref="J14:J20" si="3">F14*G14*(1-H14)</f>
        <v>0</v>
      </c>
      <c r="K14" s="36">
        <f t="shared" ref="K14:K20" si="4">IF(J14&gt;=0,J14*0.25,0)</f>
        <v>0</v>
      </c>
      <c r="L14" s="37">
        <f t="shared" ref="L14:L20" si="5">J14-K14</f>
        <v>0</v>
      </c>
    </row>
    <row r="15" spans="1:12" ht="14.25" customHeight="1" x14ac:dyDescent="0.2">
      <c r="A15" s="38" t="s">
        <v>24</v>
      </c>
      <c r="B15" s="39" t="s">
        <v>25</v>
      </c>
      <c r="C15" s="40"/>
      <c r="D15" s="2">
        <v>10</v>
      </c>
      <c r="E15" s="41">
        <f t="shared" si="0"/>
        <v>0</v>
      </c>
      <c r="F15" s="41">
        <f t="shared" si="1"/>
        <v>0</v>
      </c>
      <c r="G15" s="42">
        <v>0.13</v>
      </c>
      <c r="H15" s="42">
        <v>0</v>
      </c>
      <c r="I15" s="127">
        <f t="shared" si="2"/>
        <v>0</v>
      </c>
      <c r="J15" s="35">
        <f t="shared" si="3"/>
        <v>0</v>
      </c>
      <c r="K15" s="36">
        <f t="shared" si="4"/>
        <v>0</v>
      </c>
      <c r="L15" s="43">
        <f t="shared" si="5"/>
        <v>0</v>
      </c>
    </row>
    <row r="16" spans="1:12" ht="14.25" customHeight="1" x14ac:dyDescent="0.2">
      <c r="A16" s="38" t="s">
        <v>26</v>
      </c>
      <c r="B16" s="39" t="s">
        <v>25</v>
      </c>
      <c r="C16" s="40"/>
      <c r="D16" s="2">
        <v>12</v>
      </c>
      <c r="E16" s="41">
        <f t="shared" si="0"/>
        <v>0</v>
      </c>
      <c r="F16" s="41">
        <f t="shared" si="1"/>
        <v>0</v>
      </c>
      <c r="G16" s="42">
        <v>0.13</v>
      </c>
      <c r="H16" s="42">
        <v>0.1</v>
      </c>
      <c r="I16" s="127">
        <f t="shared" si="2"/>
        <v>0</v>
      </c>
      <c r="J16" s="35">
        <f t="shared" si="3"/>
        <v>0</v>
      </c>
      <c r="K16" s="36">
        <f t="shared" si="4"/>
        <v>0</v>
      </c>
      <c r="L16" s="43">
        <f t="shared" si="5"/>
        <v>0</v>
      </c>
    </row>
    <row r="17" spans="1:12" ht="14.25" customHeight="1" x14ac:dyDescent="0.2">
      <c r="A17" s="38" t="s">
        <v>24</v>
      </c>
      <c r="B17" s="39" t="s">
        <v>27</v>
      </c>
      <c r="C17" s="40"/>
      <c r="D17" s="2">
        <v>10</v>
      </c>
      <c r="E17" s="41">
        <f t="shared" si="0"/>
        <v>0</v>
      </c>
      <c r="F17" s="41">
        <f t="shared" si="1"/>
        <v>0</v>
      </c>
      <c r="G17" s="42">
        <v>0.1</v>
      </c>
      <c r="H17" s="42">
        <v>0.15</v>
      </c>
      <c r="I17" s="127">
        <f t="shared" si="2"/>
        <v>0</v>
      </c>
      <c r="J17" s="35">
        <f t="shared" si="3"/>
        <v>0</v>
      </c>
      <c r="K17" s="36">
        <f t="shared" si="4"/>
        <v>0</v>
      </c>
      <c r="L17" s="43">
        <f t="shared" si="5"/>
        <v>0</v>
      </c>
    </row>
    <row r="18" spans="1:12" ht="14.25" customHeight="1" x14ac:dyDescent="0.2">
      <c r="A18" s="38" t="s">
        <v>24</v>
      </c>
      <c r="B18" s="39" t="s">
        <v>28</v>
      </c>
      <c r="C18" s="40"/>
      <c r="D18" s="2">
        <v>10</v>
      </c>
      <c r="E18" s="41">
        <f t="shared" si="0"/>
        <v>0</v>
      </c>
      <c r="F18" s="41">
        <f t="shared" si="1"/>
        <v>0</v>
      </c>
      <c r="G18" s="42">
        <v>0.1</v>
      </c>
      <c r="H18" s="42">
        <v>0.15</v>
      </c>
      <c r="I18" s="127">
        <f t="shared" si="2"/>
        <v>0</v>
      </c>
      <c r="J18" s="35">
        <f t="shared" si="3"/>
        <v>0</v>
      </c>
      <c r="K18" s="36">
        <f t="shared" si="4"/>
        <v>0</v>
      </c>
      <c r="L18" s="43">
        <f t="shared" si="5"/>
        <v>0</v>
      </c>
    </row>
    <row r="19" spans="1:12" ht="14.25" customHeight="1" x14ac:dyDescent="0.2">
      <c r="A19" s="38" t="s">
        <v>24</v>
      </c>
      <c r="B19" s="39" t="s">
        <v>29</v>
      </c>
      <c r="C19" s="40"/>
      <c r="D19" s="2">
        <v>10</v>
      </c>
      <c r="E19" s="41">
        <f t="shared" si="0"/>
        <v>0</v>
      </c>
      <c r="F19" s="41">
        <f t="shared" si="1"/>
        <v>0</v>
      </c>
      <c r="G19" s="42">
        <v>0.1</v>
      </c>
      <c r="H19" s="42">
        <v>0.15</v>
      </c>
      <c r="I19" s="127">
        <f t="shared" si="2"/>
        <v>0</v>
      </c>
      <c r="J19" s="35">
        <f t="shared" si="3"/>
        <v>0</v>
      </c>
      <c r="K19" s="36">
        <f t="shared" si="4"/>
        <v>0</v>
      </c>
      <c r="L19" s="43">
        <f t="shared" si="5"/>
        <v>0</v>
      </c>
    </row>
    <row r="20" spans="1:12" ht="14.25" customHeight="1" x14ac:dyDescent="0.2">
      <c r="A20" s="38" t="s">
        <v>24</v>
      </c>
      <c r="B20" s="39" t="s">
        <v>30</v>
      </c>
      <c r="C20" s="40"/>
      <c r="D20" s="2">
        <v>10</v>
      </c>
      <c r="E20" s="41">
        <f t="shared" si="0"/>
        <v>0</v>
      </c>
      <c r="F20" s="41">
        <f t="shared" si="1"/>
        <v>0</v>
      </c>
      <c r="G20" s="42">
        <v>0.1</v>
      </c>
      <c r="H20" s="42">
        <v>0.33</v>
      </c>
      <c r="I20" s="127">
        <f t="shared" si="2"/>
        <v>0</v>
      </c>
      <c r="J20" s="35">
        <f t="shared" si="3"/>
        <v>0</v>
      </c>
      <c r="K20" s="36">
        <f t="shared" si="4"/>
        <v>0</v>
      </c>
      <c r="L20" s="43">
        <f t="shared" si="5"/>
        <v>0</v>
      </c>
    </row>
    <row r="21" spans="1:12" ht="15" customHeight="1" x14ac:dyDescent="0.2">
      <c r="A21" s="44"/>
      <c r="B21" s="45"/>
      <c r="C21" s="46"/>
      <c r="D21" s="47"/>
      <c r="E21" s="48"/>
      <c r="F21" s="48"/>
      <c r="G21" s="49"/>
      <c r="H21" s="49"/>
      <c r="I21" s="49"/>
      <c r="J21" s="48"/>
      <c r="K21" s="50"/>
      <c r="L21" s="51"/>
    </row>
    <row r="22" spans="1:12" ht="15" customHeight="1" x14ac:dyDescent="0.2">
      <c r="A22" s="52" t="s">
        <v>31</v>
      </c>
      <c r="B22" s="53"/>
      <c r="C22" s="54"/>
      <c r="D22" s="55"/>
      <c r="E22" s="56"/>
      <c r="F22" s="57"/>
      <c r="G22" s="58"/>
      <c r="H22" s="58"/>
      <c r="I22" s="58"/>
      <c r="J22" s="57"/>
      <c r="K22" s="59"/>
      <c r="L22" s="60"/>
    </row>
    <row r="23" spans="1:12" s="28" customFormat="1" ht="14.25" customHeight="1" x14ac:dyDescent="0.2">
      <c r="A23" s="20" t="s">
        <v>9</v>
      </c>
      <c r="B23" s="21"/>
      <c r="C23" s="22" t="s">
        <v>32</v>
      </c>
      <c r="D23" s="23"/>
      <c r="E23" s="23" t="s">
        <v>33</v>
      </c>
      <c r="F23" s="23"/>
      <c r="G23" s="23" t="s">
        <v>34</v>
      </c>
      <c r="H23" s="23"/>
      <c r="I23" s="23"/>
      <c r="J23" s="22" t="s">
        <v>35</v>
      </c>
      <c r="K23" s="26"/>
      <c r="L23" s="27" t="s">
        <v>23</v>
      </c>
    </row>
    <row r="24" spans="1:12" ht="14.25" customHeight="1" x14ac:dyDescent="0.2">
      <c r="A24" s="29" t="s">
        <v>36</v>
      </c>
      <c r="B24" s="30"/>
      <c r="C24" s="31">
        <v>150</v>
      </c>
      <c r="D24" s="32"/>
      <c r="E24" s="41">
        <v>654</v>
      </c>
      <c r="F24" s="32"/>
      <c r="G24" s="42">
        <v>0.1</v>
      </c>
      <c r="H24" s="61"/>
      <c r="I24" s="62"/>
      <c r="J24" s="41">
        <f>E24*G24</f>
        <v>65.400000000000006</v>
      </c>
      <c r="K24" s="63"/>
      <c r="L24" s="43">
        <f>J24-K24</f>
        <v>65.400000000000006</v>
      </c>
    </row>
    <row r="25" spans="1:12" ht="14.25" customHeight="1" x14ac:dyDescent="0.2">
      <c r="A25" s="38" t="s">
        <v>37</v>
      </c>
      <c r="B25" s="39"/>
      <c r="C25" s="40">
        <v>500</v>
      </c>
      <c r="E25" s="41">
        <v>300</v>
      </c>
      <c r="G25" s="42">
        <v>0.1</v>
      </c>
      <c r="H25" s="62"/>
      <c r="I25" s="62"/>
      <c r="J25" s="41">
        <f>E25*G25</f>
        <v>30</v>
      </c>
      <c r="K25" s="64"/>
      <c r="L25" s="43">
        <f>J25-K25</f>
        <v>30</v>
      </c>
    </row>
    <row r="26" spans="1:12" ht="14.25" customHeight="1" x14ac:dyDescent="0.2">
      <c r="A26" s="38" t="s">
        <v>38</v>
      </c>
      <c r="B26" s="39"/>
      <c r="C26" s="40">
        <v>500000</v>
      </c>
      <c r="E26" s="41">
        <v>1700</v>
      </c>
      <c r="G26" s="42">
        <v>0.1</v>
      </c>
      <c r="H26" s="62"/>
      <c r="I26" s="62"/>
      <c r="J26" s="41">
        <f>E26*G26</f>
        <v>170</v>
      </c>
      <c r="K26" s="64"/>
      <c r="L26" s="43">
        <f>J26-K26</f>
        <v>170</v>
      </c>
    </row>
    <row r="27" spans="1:12" ht="14.25" customHeight="1" x14ac:dyDescent="0.2">
      <c r="A27" s="65"/>
      <c r="B27" s="66"/>
      <c r="C27" s="67"/>
      <c r="D27" s="68"/>
      <c r="E27" s="68"/>
      <c r="F27" s="68"/>
      <c r="G27" s="49"/>
      <c r="H27" s="49"/>
      <c r="I27" s="49"/>
      <c r="J27" s="68"/>
      <c r="K27" s="69"/>
      <c r="L27" s="70"/>
    </row>
    <row r="28" spans="1:12" s="2" customFormat="1" ht="14.25" customHeight="1" x14ac:dyDescent="0.2">
      <c r="A28" s="71" t="s">
        <v>39</v>
      </c>
      <c r="B28" s="72"/>
      <c r="C28" s="73"/>
      <c r="D28" s="57"/>
      <c r="E28" s="57"/>
      <c r="F28" s="57"/>
      <c r="G28" s="58"/>
      <c r="H28" s="58"/>
      <c r="I28" s="58"/>
      <c r="J28" s="57"/>
      <c r="K28" s="57"/>
      <c r="L28" s="74"/>
    </row>
    <row r="29" spans="1:12" s="2" customFormat="1" ht="14.25" customHeight="1" x14ac:dyDescent="0.2">
      <c r="A29" s="75" t="s">
        <v>40</v>
      </c>
      <c r="B29" s="21"/>
      <c r="C29" s="22" t="s">
        <v>32</v>
      </c>
      <c r="D29" s="23"/>
      <c r="E29" s="23" t="s">
        <v>33</v>
      </c>
      <c r="F29" s="23"/>
      <c r="G29" s="23" t="s">
        <v>34</v>
      </c>
      <c r="H29" s="23"/>
      <c r="I29" s="23"/>
      <c r="J29" s="22" t="s">
        <v>35</v>
      </c>
      <c r="K29" s="26"/>
      <c r="L29" s="27" t="s">
        <v>23</v>
      </c>
    </row>
    <row r="30" spans="1:12" s="2" customFormat="1" ht="14.25" customHeight="1" x14ac:dyDescent="0.2">
      <c r="A30"/>
      <c r="B30" s="76"/>
      <c r="C30" s="77"/>
      <c r="D30" s="32"/>
      <c r="E30" s="32"/>
      <c r="F30" s="32"/>
      <c r="G30" s="34"/>
      <c r="H30" s="34"/>
      <c r="I30" s="34"/>
      <c r="J30" s="32"/>
      <c r="K30" s="63"/>
      <c r="L30" s="78"/>
    </row>
    <row r="31" spans="1:12" s="2" customFormat="1" ht="14.25" customHeight="1" x14ac:dyDescent="0.2">
      <c r="A31" s="39"/>
      <c r="B31" s="66"/>
      <c r="C31" s="67"/>
      <c r="D31" s="68"/>
      <c r="E31" s="68"/>
      <c r="F31" s="68"/>
      <c r="G31" s="49"/>
      <c r="H31" s="49"/>
      <c r="I31" s="49"/>
      <c r="J31" s="68"/>
      <c r="K31" s="69"/>
      <c r="L31" s="70"/>
    </row>
    <row r="32" spans="1:12" s="2" customFormat="1" ht="14.25" customHeight="1" x14ac:dyDescent="0.2">
      <c r="A32" s="71" t="s">
        <v>41</v>
      </c>
      <c r="B32" s="72"/>
      <c r="C32" s="73"/>
      <c r="D32" s="57"/>
      <c r="E32" s="57"/>
      <c r="F32" s="57"/>
      <c r="G32" s="58"/>
      <c r="H32" s="58"/>
      <c r="I32" s="58"/>
      <c r="J32" s="57"/>
      <c r="K32" s="57"/>
      <c r="L32" s="74"/>
    </row>
    <row r="33" spans="1:256" s="2" customFormat="1" ht="14.25" customHeight="1" x14ac:dyDescent="0.2">
      <c r="A33" s="75" t="s">
        <v>42</v>
      </c>
      <c r="B33" s="21"/>
      <c r="C33" s="22"/>
      <c r="D33" s="23"/>
      <c r="E33" s="23" t="s">
        <v>33</v>
      </c>
      <c r="F33" s="23"/>
      <c r="G33" s="23" t="s">
        <v>34</v>
      </c>
      <c r="H33" s="23"/>
      <c r="I33" s="23"/>
      <c r="J33" s="22" t="s">
        <v>35</v>
      </c>
      <c r="K33" s="26"/>
      <c r="L33" s="27" t="s">
        <v>23</v>
      </c>
    </row>
    <row r="34" spans="1:256" s="2" customFormat="1" ht="14.25" customHeight="1" x14ac:dyDescent="0.2">
      <c r="A34" s="128"/>
      <c r="B34" s="76"/>
      <c r="C34" s="77"/>
      <c r="D34" s="32"/>
      <c r="E34" s="32"/>
      <c r="F34" s="32"/>
      <c r="G34" s="34"/>
      <c r="H34" s="34"/>
      <c r="I34" s="34"/>
      <c r="J34" s="32"/>
      <c r="K34" s="63"/>
      <c r="L34" s="78"/>
    </row>
    <row r="35" spans="1:256" s="2" customFormat="1" ht="14.25" customHeight="1" x14ac:dyDescent="0.2">
      <c r="A35" s="65"/>
      <c r="B35" s="66"/>
      <c r="C35" s="67"/>
      <c r="D35" s="68"/>
      <c r="E35" s="68"/>
      <c r="F35" s="68"/>
      <c r="G35" s="49"/>
      <c r="H35" s="49"/>
      <c r="I35" s="49"/>
      <c r="J35" s="68"/>
      <c r="K35" s="69"/>
      <c r="L35" s="70"/>
    </row>
    <row r="36" spans="1:256" s="2" customFormat="1" ht="14.25" customHeight="1" x14ac:dyDescent="0.2">
      <c r="A36" s="39"/>
      <c r="F36" s="80"/>
      <c r="G36" s="81"/>
      <c r="H36" s="81"/>
      <c r="I36" s="81"/>
      <c r="J36" s="82" t="s">
        <v>43</v>
      </c>
      <c r="K36" s="81">
        <f>SUM(K14:K21)</f>
        <v>0</v>
      </c>
      <c r="L36" s="83"/>
    </row>
    <row r="37" spans="1:256" s="2" customFormat="1" ht="14.25" customHeight="1" x14ac:dyDescent="0.2">
      <c r="A37" s="39"/>
      <c r="G37" s="85"/>
      <c r="H37" s="86"/>
      <c r="I37" s="86"/>
      <c r="J37" s="86"/>
      <c r="K37" s="87" t="s">
        <v>44</v>
      </c>
      <c r="L37" s="83"/>
    </row>
    <row r="38" spans="1:256" ht="14.25" customHeight="1" x14ac:dyDescent="0.2">
      <c r="C38" s="2"/>
      <c r="K38" s="88" t="s">
        <v>45</v>
      </c>
      <c r="L38" s="27">
        <f>SUM(L14:L37)</f>
        <v>265.39999999999998</v>
      </c>
    </row>
    <row r="39" spans="1:256" ht="15" customHeight="1" x14ac:dyDescent="0.2">
      <c r="G39" s="89"/>
      <c r="H39" s="89"/>
      <c r="I39" s="89"/>
      <c r="IV39" s="2"/>
    </row>
    <row r="40" spans="1:256" ht="15" customHeight="1" x14ac:dyDescent="0.2">
      <c r="G40" s="89"/>
      <c r="H40" s="89"/>
      <c r="I40" s="89"/>
      <c r="IV40" s="2"/>
    </row>
    <row r="41" spans="1:256" s="28" customFormat="1" ht="14.25" customHeight="1" x14ac:dyDescent="0.2">
      <c r="A41" s="90"/>
      <c r="B41" s="91"/>
      <c r="C41" s="91"/>
      <c r="G41" s="145" t="s">
        <v>46</v>
      </c>
      <c r="H41" s="145"/>
      <c r="I41" s="145"/>
      <c r="J41" s="145"/>
      <c r="K41" s="145"/>
      <c r="L41" s="145"/>
    </row>
    <row r="42" spans="1:256" s="2" customFormat="1" ht="15" customHeight="1" x14ac:dyDescent="0.2">
      <c r="A42" s="1"/>
      <c r="B42" s="1"/>
      <c r="C42" s="39"/>
      <c r="D42" s="92"/>
      <c r="F42" s="92"/>
      <c r="G42" s="93"/>
      <c r="H42" s="32"/>
      <c r="I42" s="32"/>
      <c r="J42" s="94"/>
      <c r="K42" s="95" t="s">
        <v>144</v>
      </c>
      <c r="L42" s="96">
        <v>5.0000000000000001E-3</v>
      </c>
    </row>
    <row r="43" spans="1:256" s="2" customFormat="1" ht="15" customHeight="1" x14ac:dyDescent="0.2">
      <c r="A43" s="1"/>
      <c r="B43" s="1"/>
      <c r="C43" s="39"/>
      <c r="D43" s="92"/>
      <c r="F43" s="92"/>
      <c r="G43" s="97"/>
      <c r="J43" s="98"/>
      <c r="K43" s="99" t="s">
        <v>145</v>
      </c>
      <c r="L43" s="100">
        <v>0.106</v>
      </c>
    </row>
    <row r="44" spans="1:256" s="2" customFormat="1" ht="15" customHeight="1" x14ac:dyDescent="0.2">
      <c r="A44" s="1"/>
      <c r="B44" s="1"/>
      <c r="C44" s="39"/>
      <c r="D44" s="102"/>
      <c r="G44" s="97"/>
      <c r="J44" s="98"/>
      <c r="K44" s="101" t="s">
        <v>146</v>
      </c>
      <c r="L44" s="100">
        <v>7.4999999999999997E-2</v>
      </c>
    </row>
    <row r="45" spans="1:256" s="2" customFormat="1" ht="15" customHeight="1" x14ac:dyDescent="0.2">
      <c r="A45" s="1"/>
      <c r="B45" s="1"/>
      <c r="C45" s="39"/>
      <c r="D45" s="102"/>
      <c r="G45" s="97"/>
      <c r="J45" s="98"/>
      <c r="K45" s="101" t="s">
        <v>147</v>
      </c>
      <c r="L45" s="100"/>
    </row>
    <row r="46" spans="1:256" ht="14.25" customHeight="1" x14ac:dyDescent="0.2">
      <c r="G46" s="97"/>
      <c r="K46" s="104" t="s">
        <v>47</v>
      </c>
      <c r="L46" s="105">
        <f>L42+L43+L44+L45</f>
        <v>0.186</v>
      </c>
      <c r="IV46" s="2"/>
    </row>
    <row r="47" spans="1:256" ht="14.25" customHeight="1" x14ac:dyDescent="0.2">
      <c r="J47" s="80"/>
      <c r="K47" s="106" t="s">
        <v>48</v>
      </c>
      <c r="L47" s="107">
        <f>L38*L46</f>
        <v>49.364399999999996</v>
      </c>
      <c r="IV47" s="2"/>
    </row>
    <row r="48" spans="1:256" ht="14.25" customHeight="1" x14ac:dyDescent="0.2">
      <c r="IV48" s="2"/>
    </row>
    <row r="49" spans="1:256" s="2" customFormat="1" ht="14.25" customHeight="1" x14ac:dyDescent="0.2">
      <c r="A49" s="1"/>
      <c r="B49" s="1"/>
      <c r="C49" s="1"/>
      <c r="K49" s="108"/>
      <c r="L49" s="28"/>
    </row>
    <row r="50" spans="1:256" s="28" customFormat="1" ht="14.25" customHeight="1" x14ac:dyDescent="0.2">
      <c r="A50" s="71" t="s">
        <v>49</v>
      </c>
      <c r="B50" s="109"/>
      <c r="C50" s="110"/>
      <c r="D50" s="110"/>
      <c r="E50" s="56" t="s">
        <v>50</v>
      </c>
      <c r="F50" s="56" t="s">
        <v>45</v>
      </c>
      <c r="G50" s="56" t="s">
        <v>51</v>
      </c>
      <c r="H50" s="111" t="s">
        <v>52</v>
      </c>
      <c r="I50" s="111"/>
      <c r="J50" s="111" t="s">
        <v>53</v>
      </c>
      <c r="K50" s="56" t="s">
        <v>54</v>
      </c>
      <c r="L50" s="112" t="s">
        <v>55</v>
      </c>
    </row>
    <row r="51" spans="1:256" s="2" customFormat="1" ht="14.25" customHeight="1" x14ac:dyDescent="0.2">
      <c r="A51" s="113" t="s">
        <v>56</v>
      </c>
      <c r="B51" s="114"/>
      <c r="C51" s="114"/>
      <c r="D51" s="114"/>
      <c r="E51" s="34">
        <v>1</v>
      </c>
      <c r="F51" s="32">
        <f>$L$38*E51</f>
        <v>265.39999999999998</v>
      </c>
      <c r="G51" s="32">
        <f>$L$47*E51</f>
        <v>49.364399999999996</v>
      </c>
      <c r="H51" s="32">
        <f>F51-G51</f>
        <v>216.03559999999999</v>
      </c>
      <c r="I51" s="32"/>
      <c r="J51" s="32" t="s">
        <v>62</v>
      </c>
      <c r="K51" s="32">
        <v>100</v>
      </c>
      <c r="L51" s="115">
        <f>H51-K51</f>
        <v>116.03559999999999</v>
      </c>
    </row>
    <row r="52" spans="1:256" s="2" customFormat="1" ht="14.25" customHeight="1" x14ac:dyDescent="0.2">
      <c r="A52" s="116" t="s">
        <v>58</v>
      </c>
      <c r="B52" s="117"/>
      <c r="C52" s="117"/>
      <c r="D52" s="117"/>
      <c r="E52" s="49"/>
      <c r="F52" s="68">
        <f>$L$38*E52</f>
        <v>0</v>
      </c>
      <c r="G52" s="68">
        <f>$L$47*E52</f>
        <v>0</v>
      </c>
      <c r="H52" s="68">
        <f>F52-G52</f>
        <v>0</v>
      </c>
      <c r="I52" s="68"/>
      <c r="J52" s="68" t="s">
        <v>62</v>
      </c>
      <c r="K52" s="68">
        <v>100</v>
      </c>
      <c r="L52" s="118">
        <f>H52-K52</f>
        <v>-100</v>
      </c>
    </row>
    <row r="53" spans="1:256" s="2" customFormat="1" ht="14.25" customHeight="1" x14ac:dyDescent="0.2">
      <c r="A53" s="149" t="s">
        <v>140</v>
      </c>
      <c r="B53" s="149"/>
      <c r="C53" s="149"/>
      <c r="D53" s="149"/>
      <c r="E53" s="149"/>
      <c r="F53" s="149"/>
      <c r="G53" s="149"/>
      <c r="H53" s="149"/>
      <c r="I53"/>
      <c r="J53" s="68" t="s">
        <v>63</v>
      </c>
      <c r="K53" s="68" t="s">
        <v>63</v>
      </c>
      <c r="L53" s="118" t="s">
        <v>63</v>
      </c>
    </row>
    <row r="57" spans="1:256" ht="12.75" customHeight="1" x14ac:dyDescent="0.2">
      <c r="IV57" s="2"/>
    </row>
    <row r="58" spans="1:256" ht="12.75" customHeight="1" x14ac:dyDescent="0.2">
      <c r="IV58" s="2"/>
    </row>
    <row r="59" spans="1:256" ht="12.75" customHeight="1" x14ac:dyDescent="0.2">
      <c r="A59" s="119" t="s">
        <v>59</v>
      </c>
      <c r="B59" s="120"/>
      <c r="IV59" s="2"/>
    </row>
  </sheetData>
  <sheetProtection selectLockedCells="1" selectUnlockedCells="1"/>
  <mergeCells count="12">
    <mergeCell ref="A53:H53"/>
    <mergeCell ref="A1:C1"/>
    <mergeCell ref="E1:I1"/>
    <mergeCell ref="J1:L1"/>
    <mergeCell ref="A2:C2"/>
    <mergeCell ref="E2:I2"/>
    <mergeCell ref="J2:L2"/>
    <mergeCell ref="A3:C3"/>
    <mergeCell ref="E3:I3"/>
    <mergeCell ref="K3:L3"/>
    <mergeCell ref="A12:C12"/>
    <mergeCell ref="G41:L41"/>
  </mergeCells>
  <pageMargins left="0.50972222222222219" right="0.23541666666666666" top="0.98402777777777772" bottom="0.98402777777777772" header="0.51180555555555551" footer="0.51180555555555551"/>
  <pageSetup paperSize="9" scale="50" firstPageNumber="0" orientation="portrait" horizontalDpi="300" verticalDpi="30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536"/>
  <sheetViews>
    <sheetView topLeftCell="A24" zoomScale="106" zoomScaleNormal="75" zoomScaleSheetLayoutView="85" workbookViewId="0">
      <selection activeCell="A41" sqref="A41"/>
    </sheetView>
  </sheetViews>
  <sheetFormatPr baseColWidth="10" defaultColWidth="9.5703125" defaultRowHeight="14.25" customHeight="1" x14ac:dyDescent="0.2"/>
  <cols>
    <col min="1" max="16384" width="9.5703125" style="2"/>
  </cols>
  <sheetData>
    <row r="1" spans="1:11" s="129" customFormat="1" ht="33" customHeight="1" x14ac:dyDescent="0.25">
      <c r="A1" s="154" t="s">
        <v>64</v>
      </c>
      <c r="B1" s="154"/>
      <c r="C1" s="154"/>
      <c r="D1" s="154"/>
      <c r="E1" s="154"/>
      <c r="F1" s="154"/>
      <c r="G1" s="154"/>
    </row>
    <row r="2" spans="1:11" s="98" customFormat="1" ht="15" customHeight="1" x14ac:dyDescent="0.2">
      <c r="A2" s="130" t="s">
        <v>65</v>
      </c>
    </row>
    <row r="4" spans="1:11" s="4" customFormat="1" ht="17.25" customHeight="1" x14ac:dyDescent="0.2">
      <c r="A4" s="131" t="s">
        <v>66</v>
      </c>
      <c r="B4" s="132"/>
      <c r="C4" s="132"/>
      <c r="D4" s="132"/>
      <c r="E4" s="133"/>
      <c r="F4" s="133"/>
      <c r="G4" s="133"/>
      <c r="H4" s="133"/>
      <c r="I4" s="133"/>
      <c r="J4" s="133"/>
      <c r="K4" s="133"/>
    </row>
    <row r="6" spans="1:11" ht="15" customHeight="1" x14ac:dyDescent="0.2">
      <c r="A6" s="28" t="s">
        <v>67</v>
      </c>
      <c r="D6" s="130" t="s">
        <v>68</v>
      </c>
      <c r="E6"/>
    </row>
    <row r="7" spans="1:11" ht="14.25" customHeight="1" x14ac:dyDescent="0.2">
      <c r="A7" s="141" t="s">
        <v>69</v>
      </c>
      <c r="B7" s="141"/>
      <c r="C7"/>
      <c r="D7" s="134">
        <v>0.1</v>
      </c>
      <c r="E7"/>
    </row>
    <row r="8" spans="1:11" ht="14.25" customHeight="1" x14ac:dyDescent="0.2">
      <c r="A8" s="141" t="s">
        <v>70</v>
      </c>
      <c r="B8" s="141"/>
      <c r="C8"/>
      <c r="D8" s="134">
        <v>0.13</v>
      </c>
      <c r="E8"/>
    </row>
    <row r="9" spans="1:11" ht="14.25" customHeight="1" x14ac:dyDescent="0.2">
      <c r="A9" s="141" t="s">
        <v>71</v>
      </c>
      <c r="B9" s="141"/>
      <c r="C9"/>
      <c r="D9" s="134" t="s">
        <v>72</v>
      </c>
      <c r="E9"/>
    </row>
    <row r="10" spans="1:11" ht="14.25" customHeight="1" x14ac:dyDescent="0.2">
      <c r="A10" s="141" t="s">
        <v>73</v>
      </c>
      <c r="B10" s="141"/>
      <c r="C10"/>
      <c r="D10" s="134" t="s">
        <v>72</v>
      </c>
      <c r="E10"/>
    </row>
    <row r="11" spans="1:11" ht="14.25" customHeight="1" x14ac:dyDescent="0.2">
      <c r="C11"/>
      <c r="D11" s="134"/>
      <c r="E11"/>
    </row>
    <row r="12" spans="1:11" ht="14.25" customHeight="1" x14ac:dyDescent="0.2">
      <c r="A12" s="28" t="s">
        <v>74</v>
      </c>
      <c r="C12"/>
      <c r="D12" s="42"/>
      <c r="E12"/>
    </row>
    <row r="13" spans="1:11" ht="14.25" customHeight="1" x14ac:dyDescent="0.2">
      <c r="A13" s="141" t="s">
        <v>75</v>
      </c>
      <c r="B13" s="141"/>
      <c r="C13"/>
      <c r="D13" s="134">
        <v>0.1</v>
      </c>
      <c r="E13"/>
    </row>
    <row r="14" spans="1:11" ht="14.25" customHeight="1" x14ac:dyDescent="0.2">
      <c r="A14" s="141" t="s">
        <v>76</v>
      </c>
      <c r="B14" s="141"/>
      <c r="C14"/>
      <c r="D14" s="134" t="s">
        <v>72</v>
      </c>
      <c r="E14"/>
    </row>
    <row r="15" spans="1:11" ht="14.25" customHeight="1" x14ac:dyDescent="0.2">
      <c r="C15"/>
      <c r="E15"/>
    </row>
    <row r="16" spans="1:11" ht="14.25" customHeight="1" x14ac:dyDescent="0.2">
      <c r="A16" s="28" t="s">
        <v>77</v>
      </c>
      <c r="C16"/>
      <c r="D16" s="134" t="s">
        <v>72</v>
      </c>
      <c r="E16"/>
    </row>
    <row r="18" spans="1:11" s="4" customFormat="1" ht="17.25" customHeight="1" x14ac:dyDescent="0.2">
      <c r="A18" s="131" t="s">
        <v>78</v>
      </c>
      <c r="B18" s="132"/>
      <c r="C18" s="132"/>
      <c r="D18" s="132"/>
      <c r="E18" s="133"/>
      <c r="F18" s="133"/>
      <c r="G18" s="133"/>
      <c r="H18" s="133"/>
      <c r="I18" s="133"/>
      <c r="J18" s="133"/>
      <c r="K18" s="133"/>
    </row>
    <row r="20" spans="1:11" ht="14.25" customHeight="1" x14ac:dyDescent="0.2">
      <c r="A20" s="28" t="s">
        <v>79</v>
      </c>
      <c r="C20"/>
      <c r="D20" s="101" t="s">
        <v>72</v>
      </c>
      <c r="E20"/>
    </row>
    <row r="22" spans="1:11" s="4" customFormat="1" ht="17.25" customHeight="1" x14ac:dyDescent="0.2">
      <c r="A22" s="131" t="s">
        <v>80</v>
      </c>
      <c r="B22" s="132"/>
      <c r="C22" s="132"/>
      <c r="D22" s="132"/>
      <c r="E22" s="133"/>
      <c r="F22" s="133"/>
      <c r="G22" s="133"/>
      <c r="H22" s="133"/>
      <c r="I22" s="133"/>
      <c r="J22" s="133"/>
      <c r="K22" s="133"/>
    </row>
    <row r="23" spans="1:11" ht="14.25" customHeight="1" x14ac:dyDescent="0.2">
      <c r="A23" s="28"/>
    </row>
    <row r="24" spans="1:11" ht="24" customHeight="1" x14ac:dyDescent="0.2">
      <c r="A24" s="153" t="s">
        <v>81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</row>
    <row r="25" spans="1:11" ht="23.75" customHeight="1" x14ac:dyDescent="0.2">
      <c r="A25" s="153" t="s">
        <v>82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</row>
    <row r="26" spans="1:11" ht="16.5" customHeight="1" x14ac:dyDescent="0.2">
      <c r="A26" s="28" t="s">
        <v>142</v>
      </c>
    </row>
    <row r="27" spans="1:11" ht="14.25" customHeight="1" x14ac:dyDescent="0.2">
      <c r="A27" s="28"/>
    </row>
    <row r="28" spans="1:11" s="4" customFormat="1" ht="17.25" customHeight="1" x14ac:dyDescent="0.2">
      <c r="A28" s="131" t="s">
        <v>83</v>
      </c>
      <c r="B28" s="132"/>
      <c r="C28" s="132"/>
      <c r="D28" s="132"/>
      <c r="E28" s="133"/>
      <c r="F28" s="133"/>
      <c r="G28" s="133"/>
      <c r="H28" s="133"/>
      <c r="I28" s="133"/>
      <c r="J28" s="133"/>
      <c r="K28" s="133"/>
    </row>
    <row r="29" spans="1:11" ht="14.25" customHeight="1" x14ac:dyDescent="0.2">
      <c r="A29" s="130" t="s">
        <v>68</v>
      </c>
    </row>
    <row r="30" spans="1:11" ht="14.25" customHeight="1" x14ac:dyDescent="0.2">
      <c r="A30" s="2" t="s">
        <v>84</v>
      </c>
    </row>
    <row r="31" spans="1:11" ht="14.25" customHeight="1" x14ac:dyDescent="0.2">
      <c r="A31" s="2" t="s">
        <v>85</v>
      </c>
    </row>
    <row r="32" spans="1:11" ht="14.25" customHeight="1" x14ac:dyDescent="0.2">
      <c r="A32" s="153" t="s">
        <v>86</v>
      </c>
      <c r="B32" s="153"/>
      <c r="C32" s="153"/>
      <c r="D32" s="153"/>
      <c r="E32" s="153"/>
      <c r="F32" s="153"/>
      <c r="G32" s="153"/>
    </row>
    <row r="33" spans="1:11" ht="14.25" customHeight="1" x14ac:dyDescent="0.2">
      <c r="A33" s="135"/>
    </row>
    <row r="34" spans="1:11" s="4" customFormat="1" ht="17.25" customHeight="1" x14ac:dyDescent="0.2">
      <c r="A34" s="131" t="s">
        <v>87</v>
      </c>
      <c r="B34" s="132"/>
      <c r="C34" s="132"/>
      <c r="D34" s="132"/>
      <c r="E34" s="133"/>
      <c r="F34" s="133"/>
      <c r="G34" s="133"/>
      <c r="H34" s="133"/>
      <c r="I34" s="133"/>
      <c r="J34" s="133"/>
      <c r="K34" s="133"/>
    </row>
    <row r="36" spans="1:11" ht="14.75" customHeight="1" x14ac:dyDescent="0.2">
      <c r="A36" s="2" t="s">
        <v>88</v>
      </c>
    </row>
    <row r="38" spans="1:11" s="4" customFormat="1" ht="17.25" customHeight="1" x14ac:dyDescent="0.2">
      <c r="A38" s="131" t="s">
        <v>89</v>
      </c>
      <c r="B38" s="132"/>
      <c r="C38" s="132"/>
      <c r="D38" s="132"/>
      <c r="E38" s="133"/>
      <c r="F38" s="133"/>
      <c r="G38" s="133"/>
      <c r="H38" s="133"/>
      <c r="I38" s="133"/>
      <c r="J38" s="133"/>
      <c r="K38" s="133"/>
    </row>
    <row r="40" spans="1:11" ht="36" customHeight="1" x14ac:dyDescent="0.2">
      <c r="A40" s="153" t="s">
        <v>149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</row>
    <row r="42" spans="1:11" s="4" customFormat="1" ht="17.25" customHeight="1" x14ac:dyDescent="0.2">
      <c r="A42" s="131" t="s">
        <v>90</v>
      </c>
      <c r="B42" s="132"/>
      <c r="C42" s="132"/>
      <c r="D42" s="132"/>
      <c r="E42" s="133"/>
      <c r="F42" s="133"/>
      <c r="G42" s="133"/>
      <c r="H42" s="133"/>
      <c r="I42" s="133"/>
      <c r="J42" s="133"/>
      <c r="K42" s="133"/>
    </row>
    <row r="43" spans="1:11" ht="14.25" customHeight="1" x14ac:dyDescent="0.2">
      <c r="A43" s="130" t="s">
        <v>91</v>
      </c>
    </row>
    <row r="44" spans="1:11" ht="24" customHeight="1" x14ac:dyDescent="0.2">
      <c r="A44" s="152" t="s">
        <v>141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1:11" ht="14.25" customHeight="1" x14ac:dyDescent="0.2">
      <c r="A45" s="152" t="s">
        <v>92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  <row r="47" spans="1:11" ht="12.75" customHeight="1" x14ac:dyDescent="0.2">
      <c r="A47" s="1"/>
      <c r="B47" s="1"/>
      <c r="C47" s="1"/>
    </row>
    <row r="48" spans="1:11" ht="12.75" customHeight="1" x14ac:dyDescent="0.2">
      <c r="A48" s="1"/>
      <c r="B48" s="1"/>
      <c r="C48" s="1"/>
    </row>
    <row r="49" spans="1:3" ht="12.75" customHeight="1" x14ac:dyDescent="0.2">
      <c r="A49" s="136" t="s">
        <v>93</v>
      </c>
      <c r="B49" s="120"/>
      <c r="C49" s="1"/>
    </row>
    <row r="65536" ht="12.75" customHeight="1" x14ac:dyDescent="0.2"/>
  </sheetData>
  <sheetProtection selectLockedCells="1" selectUnlockedCells="1"/>
  <mergeCells count="13">
    <mergeCell ref="A13:B13"/>
    <mergeCell ref="A1:G1"/>
    <mergeCell ref="A7:B7"/>
    <mergeCell ref="A8:B8"/>
    <mergeCell ref="A9:B9"/>
    <mergeCell ref="A10:B10"/>
    <mergeCell ref="A45:K45"/>
    <mergeCell ref="A14:B14"/>
    <mergeCell ref="A24:K24"/>
    <mergeCell ref="A25:K25"/>
    <mergeCell ref="A32:G32"/>
    <mergeCell ref="A40:K40"/>
    <mergeCell ref="A44:K44"/>
  </mergeCells>
  <pageMargins left="0.78749999999999998" right="0.78749999999999998" top="1.0527777777777778" bottom="1.0527777777777778" header="0.78749999999999998" footer="0.78749999999999998"/>
  <pageSetup paperSize="9" scale="68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="110" zoomScaleNormal="110" zoomScaleSheetLayoutView="85" workbookViewId="0">
      <selection activeCell="J42" sqref="J42"/>
    </sheetView>
  </sheetViews>
  <sheetFormatPr baseColWidth="10" defaultColWidth="9.5703125" defaultRowHeight="14.25" customHeight="1" x14ac:dyDescent="0.2"/>
  <cols>
    <col min="1" max="1" width="3.7109375" style="2" customWidth="1"/>
    <col min="2" max="11" width="9.5703125" style="2"/>
    <col min="12" max="12" width="19.28515625" style="2" customWidth="1"/>
    <col min="13" max="13" width="20.85546875" style="2" customWidth="1"/>
    <col min="14" max="16384" width="9.5703125" style="2"/>
  </cols>
  <sheetData>
    <row r="1" spans="1:3" s="129" customFormat="1" ht="19.5" customHeight="1" x14ac:dyDescent="0.25">
      <c r="A1" s="129" t="s">
        <v>94</v>
      </c>
    </row>
    <row r="3" spans="1:3" ht="14.25" customHeight="1" x14ac:dyDescent="0.2">
      <c r="A3"/>
      <c r="B3" s="28" t="s">
        <v>15</v>
      </c>
      <c r="C3" s="2" t="s">
        <v>95</v>
      </c>
    </row>
    <row r="4" spans="1:3" ht="14.25" customHeight="1" x14ac:dyDescent="0.2">
      <c r="A4"/>
      <c r="B4" s="28" t="s">
        <v>24</v>
      </c>
      <c r="C4" s="2" t="s">
        <v>96</v>
      </c>
    </row>
    <row r="5" spans="1:3" ht="14.25" customHeight="1" x14ac:dyDescent="0.2">
      <c r="A5"/>
      <c r="B5" s="28" t="s">
        <v>26</v>
      </c>
      <c r="C5" s="2" t="s">
        <v>97</v>
      </c>
    </row>
    <row r="6" spans="1:3" ht="14.25" customHeight="1" x14ac:dyDescent="0.2">
      <c r="A6"/>
      <c r="B6" s="28" t="s">
        <v>98</v>
      </c>
      <c r="C6" s="2" t="s">
        <v>99</v>
      </c>
    </row>
    <row r="7" spans="1:3" ht="14.25" customHeight="1" x14ac:dyDescent="0.2">
      <c r="A7"/>
      <c r="B7" s="28" t="s">
        <v>100</v>
      </c>
      <c r="C7" s="2" t="s">
        <v>101</v>
      </c>
    </row>
    <row r="8" spans="1:3" ht="14.25" customHeight="1" x14ac:dyDescent="0.2">
      <c r="A8"/>
      <c r="B8" s="28" t="s">
        <v>102</v>
      </c>
      <c r="C8" s="2" t="s">
        <v>103</v>
      </c>
    </row>
    <row r="9" spans="1:3" ht="14.25" customHeight="1" x14ac:dyDescent="0.2">
      <c r="A9"/>
      <c r="B9" s="28" t="s">
        <v>104</v>
      </c>
      <c r="C9" s="2" t="s">
        <v>105</v>
      </c>
    </row>
    <row r="10" spans="1:3" ht="14.25" customHeight="1" x14ac:dyDescent="0.2">
      <c r="A10" s="28"/>
    </row>
    <row r="12" spans="1:3" s="129" customFormat="1" ht="19.5" customHeight="1" x14ac:dyDescent="0.25">
      <c r="A12" s="129" t="s">
        <v>106</v>
      </c>
    </row>
    <row r="14" spans="1:3" s="98" customFormat="1" ht="14.25" customHeight="1" x14ac:dyDescent="0.2">
      <c r="A14" s="137"/>
      <c r="B14" s="98" t="s">
        <v>107</v>
      </c>
    </row>
    <row r="15" spans="1:3" s="98" customFormat="1" ht="14.25" customHeight="1" x14ac:dyDescent="0.2">
      <c r="A15" s="137"/>
      <c r="B15" s="98" t="s">
        <v>108</v>
      </c>
    </row>
    <row r="16" spans="1:3" ht="14.25" customHeight="1" x14ac:dyDescent="0.2">
      <c r="A16"/>
    </row>
    <row r="17" spans="1:10" ht="14.25" customHeight="1" x14ac:dyDescent="0.2">
      <c r="A17"/>
      <c r="B17" s="2" t="s">
        <v>109</v>
      </c>
      <c r="J17" s="2" t="s">
        <v>110</v>
      </c>
    </row>
    <row r="18" spans="1:10" ht="14.25" customHeight="1" x14ac:dyDescent="0.2">
      <c r="A18"/>
      <c r="B18" s="2" t="s">
        <v>111</v>
      </c>
      <c r="J18" s="2" t="s">
        <v>112</v>
      </c>
    </row>
    <row r="19" spans="1:10" ht="14.25" customHeight="1" x14ac:dyDescent="0.2">
      <c r="A19"/>
      <c r="B19" s="2" t="s">
        <v>113</v>
      </c>
      <c r="J19" s="2" t="s">
        <v>114</v>
      </c>
    </row>
    <row r="20" spans="1:10" ht="14.25" customHeight="1" x14ac:dyDescent="0.2">
      <c r="A20"/>
      <c r="B20" s="2" t="s">
        <v>115</v>
      </c>
      <c r="J20" s="2" t="s">
        <v>116</v>
      </c>
    </row>
    <row r="21" spans="1:10" ht="14.25" customHeight="1" x14ac:dyDescent="0.2">
      <c r="A21"/>
      <c r="B21" s="2" t="s">
        <v>117</v>
      </c>
      <c r="J21" s="2" t="s">
        <v>118</v>
      </c>
    </row>
    <row r="22" spans="1:10" s="28" customFormat="1" ht="14.25" customHeight="1" x14ac:dyDescent="0.2">
      <c r="A22" s="138"/>
      <c r="B22" s="28" t="s">
        <v>119</v>
      </c>
      <c r="I22" s="28" t="s">
        <v>63</v>
      </c>
      <c r="J22" s="28" t="s">
        <v>120</v>
      </c>
    </row>
    <row r="23" spans="1:10" ht="14.25" customHeight="1" x14ac:dyDescent="0.2">
      <c r="A23"/>
      <c r="B23" s="2" t="s">
        <v>121</v>
      </c>
      <c r="J23" s="2" t="s">
        <v>122</v>
      </c>
    </row>
    <row r="24" spans="1:10" s="28" customFormat="1" ht="14.25" customHeight="1" x14ac:dyDescent="0.2">
      <c r="A24"/>
      <c r="B24" s="28" t="s">
        <v>123</v>
      </c>
      <c r="J24" s="28" t="s">
        <v>124</v>
      </c>
    </row>
    <row r="25" spans="1:10" ht="14.25" customHeight="1" x14ac:dyDescent="0.2">
      <c r="A25"/>
      <c r="B25" s="2" t="s">
        <v>125</v>
      </c>
      <c r="J25" s="139" t="s">
        <v>126</v>
      </c>
    </row>
    <row r="26" spans="1:10" s="28" customFormat="1" ht="14.25" customHeight="1" x14ac:dyDescent="0.2">
      <c r="A26"/>
      <c r="B26" s="28" t="s">
        <v>127</v>
      </c>
      <c r="J26" s="28" t="s">
        <v>128</v>
      </c>
    </row>
    <row r="27" spans="1:10" ht="14.25" customHeight="1" x14ac:dyDescent="0.2">
      <c r="A27"/>
      <c r="B27" s="2" t="s">
        <v>129</v>
      </c>
      <c r="J27" s="2" t="s">
        <v>150</v>
      </c>
    </row>
    <row r="28" spans="1:10" s="28" customFormat="1" ht="14.25" customHeight="1" x14ac:dyDescent="0.2">
      <c r="A28"/>
      <c r="B28" s="2" t="s">
        <v>131</v>
      </c>
      <c r="J28" s="2" t="s">
        <v>151</v>
      </c>
    </row>
    <row r="29" spans="1:10" s="28" customFormat="1" ht="14.25" customHeight="1" x14ac:dyDescent="0.2">
      <c r="A29" s="138"/>
      <c r="B29" s="28" t="s">
        <v>132</v>
      </c>
      <c r="J29" s="28" t="s">
        <v>152</v>
      </c>
    </row>
    <row r="32" spans="1:10" s="129" customFormat="1" ht="19.5" customHeight="1" x14ac:dyDescent="0.25">
      <c r="A32" s="129" t="s">
        <v>133</v>
      </c>
    </row>
    <row r="34" spans="1:10" s="98" customFormat="1" ht="14.25" customHeight="1" x14ac:dyDescent="0.2">
      <c r="A34" s="137"/>
      <c r="B34" s="98" t="s">
        <v>134</v>
      </c>
    </row>
    <row r="35" spans="1:10" s="98" customFormat="1" ht="14.25" customHeight="1" x14ac:dyDescent="0.2">
      <c r="A35" s="137"/>
      <c r="B35" s="140" t="s">
        <v>135</v>
      </c>
    </row>
    <row r="36" spans="1:10" ht="14.25" customHeight="1" x14ac:dyDescent="0.2">
      <c r="A36"/>
    </row>
    <row r="37" spans="1:10" ht="14.25" customHeight="1" x14ac:dyDescent="0.2">
      <c r="A37"/>
      <c r="B37" s="2" t="s">
        <v>136</v>
      </c>
    </row>
    <row r="38" spans="1:10" ht="14.25" customHeight="1" x14ac:dyDescent="0.2">
      <c r="A38"/>
      <c r="B38" s="2" t="s">
        <v>137</v>
      </c>
      <c r="J38" s="2" t="s">
        <v>138</v>
      </c>
    </row>
    <row r="39" spans="1:10" ht="14.25" customHeight="1" x14ac:dyDescent="0.2">
      <c r="A39"/>
      <c r="B39" s="2" t="s">
        <v>129</v>
      </c>
      <c r="J39" s="2" t="s">
        <v>130</v>
      </c>
    </row>
    <row r="40" spans="1:10" s="28" customFormat="1" ht="14.25" customHeight="1" x14ac:dyDescent="0.2">
      <c r="A40"/>
      <c r="B40" s="2" t="s">
        <v>131</v>
      </c>
      <c r="J40" s="2" t="s">
        <v>153</v>
      </c>
    </row>
    <row r="41" spans="1:10" ht="14.25" customHeight="1" x14ac:dyDescent="0.2">
      <c r="A41"/>
      <c r="B41" s="28" t="s">
        <v>132</v>
      </c>
      <c r="J41" s="28" t="s">
        <v>154</v>
      </c>
    </row>
    <row r="46" spans="1:10" ht="12.75" customHeight="1" x14ac:dyDescent="0.2">
      <c r="A46" s="1"/>
      <c r="B46" s="1"/>
      <c r="C46" s="1"/>
    </row>
    <row r="47" spans="1:10" ht="12.75" customHeight="1" x14ac:dyDescent="0.2">
      <c r="A47" s="1"/>
      <c r="B47" s="1"/>
      <c r="C47" s="1"/>
    </row>
    <row r="48" spans="1:10" ht="12.75" customHeight="1" x14ac:dyDescent="0.2">
      <c r="A48" s="136" t="s">
        <v>93</v>
      </c>
      <c r="B48" s="120"/>
      <c r="C48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60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SEMESTRE S</vt:lpstr>
      <vt:lpstr>SEMESTRE S-1</vt:lpstr>
      <vt:lpstr>RECAPITULATIF DES TAUX</vt:lpstr>
      <vt:lpstr>GLOSSAIRE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Celine Lepage</cp:lastModifiedBy>
  <dcterms:created xsi:type="dcterms:W3CDTF">2021-02-18T11:47:48Z</dcterms:created>
  <dcterms:modified xsi:type="dcterms:W3CDTF">2026-04-16T14:43:34Z</dcterms:modified>
</cp:coreProperties>
</file>