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13060" tabRatio="989" activeTab="1"/>
  </bookViews>
  <sheets>
    <sheet name="NOTICE D'UTILISATION" sheetId="1" r:id="rId1"/>
    <sheet name="CALCULETTE FELIN FONPEPS" sheetId="2" r:id="rId2"/>
  </sheets>
  <definedNames/>
  <calcPr fullCalcOnLoad="1"/>
</workbook>
</file>

<file path=xl/sharedStrings.xml><?xml version="1.0" encoding="utf-8"?>
<sst xmlns="http://schemas.openxmlformats.org/spreadsheetml/2006/main" count="109" uniqueCount="73">
  <si>
    <t>FONPEPS – notice d'utilisation de l'aide au calcul</t>
  </si>
  <si>
    <t>Ce document s'adresse aux producteurs phonographique qui appliquent la Convention Collective de l'Edition Phonographique.</t>
  </si>
  <si>
    <t>Il permet de calculer le montant de l'aide à solliciter auprès de la mesure n°9 du FONPEPS.</t>
  </si>
  <si>
    <t>Les partenaires sociaux se sont accordés sur une mesure du calcul basée sur un « cachet de base » minimum de 164,48€ bruts.</t>
  </si>
  <si>
    <r>
      <t>Les partenaires sociaux se sont accordés sur un taux de cotisations patronales de 53,186 % du brut entre le 11 mai et le 30 septembre, et de 53,236 % à partir du 1</t>
    </r>
    <r>
      <rPr>
        <vertAlign val="superscript"/>
        <sz val="12"/>
        <color indexed="8"/>
        <rFont val="Raleway"/>
        <family val="0"/>
      </rPr>
      <t>er</t>
    </r>
    <r>
      <rPr>
        <sz val="12"/>
        <color indexed="8"/>
        <rFont val="Raleway"/>
        <family val="0"/>
      </rPr>
      <t xml:space="preserve"> octobre.</t>
    </r>
  </si>
  <si>
    <t>Nous arrondissons ici le taux à 53,2 % (case D10)</t>
  </si>
  <si>
    <t>Il suffit de remplir les cases en jaunes, correspondant aux 3 cas suivants (attention, seules les cases jaunes sont remplissables, les autres cellules sont verrouillées) :</t>
  </si>
  <si>
    <t>PARTIE 1 – artistes principaux dont la musique enregistrée effectivement utilisée est en dessous de 20 minutes (TITRE II DE L'ANNEXE III)</t>
  </si>
  <si>
    <t>PARTIE 2 – artistes principaux dont la musique enregistrée effectivement utilisée est au-delà de 20 minutes (TITRE II DE L'ANNEXE III)</t>
  </si>
  <si>
    <t>PARTIE 3 – artistes musiciens (TITRE III DE L'ANNEXE III), selon différents cas de figure :</t>
  </si>
  <si>
    <t>L'engagement à la journée doit concerner au minimum 3 journées sur une suite de 7 jours consécutifs. Le cachet dépend de la musique enregistrée effectivement utilisée</t>
  </si>
  <si>
    <t>Cas 1 : 3H ou &lt; 20' de musique utilisée</t>
  </si>
  <si>
    <t>Cas 2 : 4H ou &lt; 27' de musique utilisée</t>
  </si>
  <si>
    <t>Cas 3 : Journée forfait 1 : jusqu'à 20 minutes de musique enregistrée effectivement utilisée</t>
  </si>
  <si>
    <t>Cas 4 : Journée forfait 2 : au-delà de 20 minutes de musique enregistrée effectivement utilisée</t>
  </si>
  <si>
    <t>Cas 5 : Journée forfait 3 : minimum 5 jours d'enregistrement sur une suite de 7 jours consécutifs, jusqu'à 15 minutes de musique utilisée</t>
  </si>
  <si>
    <t>Tous les montants sont issus de la convention collective de l'édition phonographique mise à jour du 1er janvier 2017.</t>
  </si>
  <si>
    <t>Source : IRMA http://www.irma.asso.fr/Les-tarifs-en-brut-artistes</t>
  </si>
  <si>
    <t>FONPEPS – feuille de calcul de l'aide</t>
  </si>
  <si>
    <t>Ce document est une base pour visualiser le montant de l'aide par rapport à différents scenarii d'enregistrements et de cachets. Il vous appartient de le vérifier.</t>
  </si>
  <si>
    <t>Données utilisées</t>
  </si>
  <si>
    <t>montant du cachet de base minimum brut selon CCNEP</t>
  </si>
  <si>
    <t>dernière mise à jour jan.2017</t>
  </si>
  <si>
    <r>
      <t xml:space="preserve">charges patronales : % du brut </t>
    </r>
    <r>
      <rPr>
        <sz val="10"/>
        <color indexed="52"/>
        <rFont val="Raleway"/>
        <family val="0"/>
      </rPr>
      <t>ATTENTION, MONTANT FORFAITAIRE FONPEPS</t>
    </r>
  </si>
  <si>
    <t>montant forfaitaire FONPEPS</t>
  </si>
  <si>
    <t>PARTIE 1</t>
  </si>
  <si>
    <r>
      <t xml:space="preserve">TITRE II – ARTISTES INTERPRÈTES PRINCIPAUX // </t>
    </r>
    <r>
      <rPr>
        <sz val="10"/>
        <color indexed="8"/>
        <rFont val="Raleway"/>
        <family val="0"/>
      </rPr>
      <t>En dessous de 20 minutes de musique enregistrée effectivement utilisée</t>
    </r>
  </si>
  <si>
    <t>Indiquez ici le nombre d'artistes principaux dont la participation &lt; 5 minutes</t>
  </si>
  <si>
    <t>artistes</t>
  </si>
  <si>
    <t>Indiquez ici le nombre d'artistes principaux dont la participation entre 5 et 9'</t>
  </si>
  <si>
    <t>Indiquez ici le nombre d'artistes principaux dont la participation entre 10 et 19'</t>
  </si>
  <si>
    <t>salaire brut minimum entre 0 et 4'</t>
  </si>
  <si>
    <t>€</t>
  </si>
  <si>
    <t>Selon CCNEP</t>
  </si>
  <si>
    <t>salaire brut minimum entre 5 et 9'</t>
  </si>
  <si>
    <t>salaire brut minimum entre 10 et 19'</t>
  </si>
  <si>
    <t>salaire brut total pour le projet</t>
  </si>
  <si>
    <t>charges patronales : % du brut (forfait)</t>
  </si>
  <si>
    <t>nombre de cachets de base contenus dans le salaire brut</t>
  </si>
  <si>
    <t>cachets de base</t>
  </si>
  <si>
    <t>TOTAL SALAIRES TCC (TOUTES CHARGES COMPRISES) PARTIE 1</t>
  </si>
  <si>
    <t>PARTIE 2</t>
  </si>
  <si>
    <r>
      <t xml:space="preserve">TITRE II – ARTISTES INTERPRÈTES PRINCIPAUX // </t>
    </r>
    <r>
      <rPr>
        <sz val="10"/>
        <color indexed="8"/>
        <rFont val="Raleway"/>
        <family val="0"/>
      </rPr>
      <t>Au-delà de 20 minutes de musique enregistrée effectivement utilisée</t>
    </r>
  </si>
  <si>
    <t>Indiquez ici le nombre d'artistes principaux</t>
  </si>
  <si>
    <t>Indiquez ici la durée de l'album</t>
  </si>
  <si>
    <t>minutes</t>
  </si>
  <si>
    <t>salaire brut / minute enregistrée effectivement utilisée</t>
  </si>
  <si>
    <t>Artiste 01</t>
  </si>
  <si>
    <t>Artiste 02</t>
  </si>
  <si>
    <t>abattement de 25%</t>
  </si>
  <si>
    <t>Artiste 03</t>
  </si>
  <si>
    <t>abattement de 40%</t>
  </si>
  <si>
    <t>Artiste 04</t>
  </si>
  <si>
    <t>abattement de 50%</t>
  </si>
  <si>
    <t>Artiste 05</t>
  </si>
  <si>
    <t>Minimum légal de salariat brut</t>
  </si>
  <si>
    <t>TOTAL SALAIRES TCC (TOUTES CHARGES COMPRISES) PARTIE 2</t>
  </si>
  <si>
    <t>PARTIE 3</t>
  </si>
  <si>
    <t>TITRE III – ARTISTES MUSICIENS</t>
  </si>
  <si>
    <t>Indiquez ici le nombre d'artistes musiciens cas 1</t>
  </si>
  <si>
    <t>Indiquez ici le nombre d'artistes musiciens cas 2</t>
  </si>
  <si>
    <t>Indiquez ici le nombre d'artistes musiciens cas 3</t>
  </si>
  <si>
    <t>Indiquez ici le nombre d'artistes musiciens cas 4</t>
  </si>
  <si>
    <t>Indiquez ici le nombre d'artistes musiciens cas 5</t>
  </si>
  <si>
    <t>TOTAL SALAIRES TCC (TOUTES CHARGES COMPRISES) PARTIE 3</t>
  </si>
  <si>
    <t>PARTIE 1 + PARTIE 2 + PARTIE 3 = TOTAL DES SALAIRES TCC DU PROJET</t>
  </si>
  <si>
    <t>MONTANT DE L'AIDE ASP</t>
  </si>
  <si>
    <t>Nombre d'artistes totaux (principaux + musiciens)</t>
  </si>
  <si>
    <t>Intensité de l'aide en fonction du nombre d'artistes</t>
  </si>
  <si>
    <t>du cachet de base augmenté des charges patronales</t>
  </si>
  <si>
    <t>Nombre total de cachets de base contenus dans le projet</t>
  </si>
  <si>
    <t>MONTANT DE L'AIDE FONPEPS</t>
  </si>
  <si>
    <t>Ce document est mis à disposition par la FELIN - Fédération Nationale des Labels Indépendants, selon les termes de la Licence Creative Commons Attribution - Pas d’Utilisation Commerciale 4.0 International.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</si>
</sst>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\ [$€-40C];[Red]\-#,##0.00\ [$€-40C]"/>
    <numFmt numFmtId="165" formatCode="0.0%"/>
    <numFmt numFmtId="166" formatCode="#,##0.00\€;[Red]\-#,##0.00\€"/>
    <numFmt numFmtId="167" formatCode="0.0"/>
  </numFmts>
  <fonts count="59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Raleway"/>
      <family val="0"/>
    </font>
    <font>
      <b/>
      <sz val="12"/>
      <color indexed="8"/>
      <name val="Raleway"/>
      <family val="0"/>
    </font>
    <font>
      <b/>
      <sz val="16"/>
      <color indexed="8"/>
      <name val="Raleway"/>
      <family val="0"/>
    </font>
    <font>
      <sz val="16"/>
      <color indexed="8"/>
      <name val="Raleway"/>
      <family val="0"/>
    </font>
    <font>
      <i/>
      <sz val="9"/>
      <color indexed="8"/>
      <name val="Raleway"/>
      <family val="0"/>
    </font>
    <font>
      <vertAlign val="superscript"/>
      <sz val="12"/>
      <color indexed="8"/>
      <name val="Raleway"/>
      <family val="0"/>
    </font>
    <font>
      <i/>
      <sz val="11"/>
      <color indexed="8"/>
      <name val="Raleway"/>
      <family val="0"/>
    </font>
    <font>
      <sz val="11"/>
      <color indexed="8"/>
      <name val="Raleway"/>
      <family val="0"/>
    </font>
    <font>
      <i/>
      <sz val="11"/>
      <color indexed="8"/>
      <name val="Arial"/>
      <family val="2"/>
    </font>
    <font>
      <b/>
      <i/>
      <sz val="11"/>
      <color indexed="8"/>
      <name val="Raleway"/>
      <family val="0"/>
    </font>
    <font>
      <sz val="10"/>
      <name val="Raleway"/>
      <family val="0"/>
    </font>
    <font>
      <b/>
      <sz val="10"/>
      <name val="Raleway"/>
      <family val="0"/>
    </font>
    <font>
      <sz val="10"/>
      <color indexed="52"/>
      <name val="Raleway"/>
      <family val="0"/>
    </font>
    <font>
      <sz val="10"/>
      <color indexed="8"/>
      <name val="Raleway"/>
      <family val="0"/>
    </font>
    <font>
      <sz val="8"/>
      <name val="Raleway"/>
      <family val="0"/>
    </font>
    <font>
      <sz val="10"/>
      <color indexed="53"/>
      <name val="Raleway"/>
      <family val="0"/>
    </font>
    <font>
      <sz val="12"/>
      <color indexed="53"/>
      <name val="Calibri"/>
      <family val="2"/>
    </font>
    <font>
      <sz val="12"/>
      <color indexed="53"/>
      <name val="Raleway"/>
      <family val="0"/>
    </font>
    <font>
      <i/>
      <sz val="10"/>
      <name val="Raleway"/>
      <family val="0"/>
    </font>
    <font>
      <b/>
      <sz val="12"/>
      <name val="Raleway"/>
      <family val="0"/>
    </font>
    <font>
      <sz val="12"/>
      <name val="Raleway"/>
      <family val="0"/>
    </font>
    <font>
      <b/>
      <sz val="10"/>
      <color indexed="8"/>
      <name val="Raleway"/>
      <family val="0"/>
    </font>
    <font>
      <i/>
      <u val="single"/>
      <sz val="7"/>
      <name val="Geneva"/>
      <family val="2"/>
    </font>
    <font>
      <u val="single"/>
      <sz val="10"/>
      <color indexed="30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51" applyFont="1" applyBorder="1">
      <alignment/>
      <protection/>
    </xf>
    <xf numFmtId="1" fontId="12" fillId="0" borderId="0" xfId="51" applyNumberFormat="1" applyFont="1" applyBorder="1">
      <alignment/>
      <protection/>
    </xf>
    <xf numFmtId="164" fontId="13" fillId="0" borderId="0" xfId="0" applyNumberFormat="1" applyFont="1" applyFill="1" applyBorder="1" applyAlignment="1">
      <alignment/>
    </xf>
    <xf numFmtId="0" fontId="12" fillId="0" borderId="0" xfId="51" applyFont="1">
      <alignment/>
      <protection/>
    </xf>
    <xf numFmtId="165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2" fillId="33" borderId="11" xfId="51" applyFont="1" applyFill="1" applyBorder="1" applyProtection="1">
      <alignment/>
      <protection locked="0"/>
    </xf>
    <xf numFmtId="0" fontId="12" fillId="0" borderId="10" xfId="51" applyFont="1" applyFill="1" applyBorder="1">
      <alignment/>
      <protection/>
    </xf>
    <xf numFmtId="0" fontId="12" fillId="0" borderId="12" xfId="5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2" fillId="33" borderId="13" xfId="51" applyFont="1" applyFill="1" applyBorder="1" applyProtection="1">
      <alignment/>
      <protection locked="0"/>
    </xf>
    <xf numFmtId="0" fontId="12" fillId="0" borderId="0" xfId="51" applyFont="1" applyFill="1" applyBorder="1">
      <alignment/>
      <protection/>
    </xf>
    <xf numFmtId="0" fontId="12" fillId="0" borderId="14" xfId="51" applyFont="1" applyFill="1" applyBorder="1">
      <alignment/>
      <protection/>
    </xf>
    <xf numFmtId="0" fontId="15" fillId="0" borderId="15" xfId="0" applyFont="1" applyFill="1" applyBorder="1" applyAlignment="1">
      <alignment/>
    </xf>
    <xf numFmtId="0" fontId="12" fillId="33" borderId="16" xfId="51" applyFont="1" applyFill="1" applyBorder="1" applyProtection="1">
      <alignment/>
      <protection locked="0"/>
    </xf>
    <xf numFmtId="0" fontId="12" fillId="0" borderId="15" xfId="51" applyFont="1" applyFill="1" applyBorder="1">
      <alignment/>
      <protection/>
    </xf>
    <xf numFmtId="0" fontId="12" fillId="0" borderId="17" xfId="51" applyFont="1" applyFill="1" applyBorder="1">
      <alignment/>
      <protection/>
    </xf>
    <xf numFmtId="0" fontId="12" fillId="0" borderId="10" xfId="51" applyFont="1" applyBorder="1" applyAlignment="1">
      <alignment wrapText="1"/>
      <protection/>
    </xf>
    <xf numFmtId="4" fontId="12" fillId="0" borderId="10" xfId="51" applyNumberFormat="1" applyFont="1" applyFill="1" applyBorder="1" applyProtection="1">
      <alignment/>
      <protection/>
    </xf>
    <xf numFmtId="166" fontId="12" fillId="0" borderId="10" xfId="51" applyNumberFormat="1" applyFont="1" applyBorder="1">
      <alignment/>
      <protection/>
    </xf>
    <xf numFmtId="166" fontId="16" fillId="0" borderId="12" xfId="51" applyNumberFormat="1" applyFont="1" applyBorder="1">
      <alignment/>
      <protection/>
    </xf>
    <xf numFmtId="4" fontId="12" fillId="0" borderId="0" xfId="51" applyNumberFormat="1" applyFont="1" applyBorder="1">
      <alignment/>
      <protection/>
    </xf>
    <xf numFmtId="166" fontId="12" fillId="0" borderId="0" xfId="51" applyNumberFormat="1" applyFont="1" applyBorder="1">
      <alignment/>
      <protection/>
    </xf>
    <xf numFmtId="166" fontId="16" fillId="0" borderId="14" xfId="51" applyNumberFormat="1" applyFont="1" applyBorder="1">
      <alignment/>
      <protection/>
    </xf>
    <xf numFmtId="4" fontId="12" fillId="0" borderId="0" xfId="5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10" fontId="12" fillId="0" borderId="0" xfId="51" applyNumberFormat="1" applyFont="1" applyFill="1" applyBorder="1" applyAlignment="1">
      <alignment wrapText="1"/>
      <protection/>
    </xf>
    <xf numFmtId="166" fontId="12" fillId="0" borderId="14" xfId="51" applyNumberFormat="1" applyFont="1" applyBorder="1">
      <alignment/>
      <protection/>
    </xf>
    <xf numFmtId="0" fontId="17" fillId="0" borderId="15" xfId="51" applyFont="1" applyBorder="1">
      <alignment/>
      <protection/>
    </xf>
    <xf numFmtId="167" fontId="17" fillId="0" borderId="15" xfId="51" applyNumberFormat="1" applyFont="1" applyFill="1" applyBorder="1">
      <alignment/>
      <protection/>
    </xf>
    <xf numFmtId="166" fontId="17" fillId="0" borderId="15" xfId="51" applyNumberFormat="1" applyFont="1" applyBorder="1">
      <alignment/>
      <protection/>
    </xf>
    <xf numFmtId="166" fontId="17" fillId="0" borderId="17" xfId="51" applyNumberFormat="1" applyFont="1" applyBorder="1">
      <alignment/>
      <protection/>
    </xf>
    <xf numFmtId="0" fontId="17" fillId="0" borderId="0" xfId="51" applyNumberFormat="1" applyFont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51" applyFont="1">
      <alignment/>
      <protection/>
    </xf>
    <xf numFmtId="0" fontId="13" fillId="35" borderId="18" xfId="51" applyFont="1" applyFill="1" applyBorder="1">
      <alignment/>
      <protection/>
    </xf>
    <xf numFmtId="4" fontId="13" fillId="35" borderId="18" xfId="51" applyNumberFormat="1" applyFont="1" applyFill="1" applyBorder="1">
      <alignment/>
      <protection/>
    </xf>
    <xf numFmtId="0" fontId="13" fillId="35" borderId="19" xfId="51" applyFont="1" applyFill="1" applyBorder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20" fillId="0" borderId="20" xfId="51" applyFont="1" applyBorder="1" applyAlignment="1">
      <alignment horizontal="left"/>
      <protection/>
    </xf>
    <xf numFmtId="0" fontId="20" fillId="0" borderId="0" xfId="51" applyFont="1" applyBorder="1" applyAlignment="1">
      <alignment horizontal="left"/>
      <protection/>
    </xf>
    <xf numFmtId="0" fontId="20" fillId="0" borderId="0" xfId="51" applyFont="1" applyBorder="1">
      <alignment/>
      <protection/>
    </xf>
    <xf numFmtId="4" fontId="20" fillId="0" borderId="0" xfId="51" applyNumberFormat="1" applyFont="1" applyBorder="1">
      <alignment/>
      <protection/>
    </xf>
    <xf numFmtId="0" fontId="20" fillId="0" borderId="14" xfId="51" applyFont="1" applyBorder="1">
      <alignment/>
      <protection/>
    </xf>
    <xf numFmtId="0" fontId="16" fillId="0" borderId="14" xfId="51" applyFont="1" applyBorder="1">
      <alignment/>
      <protection/>
    </xf>
    <xf numFmtId="0" fontId="17" fillId="0" borderId="0" xfId="51" applyFont="1" applyBorder="1">
      <alignment/>
      <protection/>
    </xf>
    <xf numFmtId="167" fontId="17" fillId="0" borderId="0" xfId="51" applyNumberFormat="1" applyFont="1" applyFill="1" applyBorder="1">
      <alignment/>
      <protection/>
    </xf>
    <xf numFmtId="166" fontId="17" fillId="0" borderId="0" xfId="51" applyNumberFormat="1" applyFont="1" applyBorder="1">
      <alignment/>
      <protection/>
    </xf>
    <xf numFmtId="166" fontId="17" fillId="0" borderId="14" xfId="51" applyNumberFormat="1" applyFont="1" applyBorder="1">
      <alignment/>
      <protection/>
    </xf>
    <xf numFmtId="0" fontId="12" fillId="35" borderId="18" xfId="51" applyFont="1" applyFill="1" applyBorder="1">
      <alignment/>
      <protection/>
    </xf>
    <xf numFmtId="0" fontId="12" fillId="35" borderId="19" xfId="51" applyFont="1" applyFill="1" applyBorder="1">
      <alignment/>
      <protection/>
    </xf>
    <xf numFmtId="0" fontId="22" fillId="0" borderId="0" xfId="51" applyFont="1">
      <alignment/>
      <protection/>
    </xf>
    <xf numFmtId="0" fontId="12" fillId="0" borderId="0" xfId="51" applyFont="1" applyAlignment="1">
      <alignment horizontal="left" vertical="center"/>
      <protection/>
    </xf>
    <xf numFmtId="0" fontId="12" fillId="0" borderId="0" xfId="51" applyFont="1" applyAlignment="1">
      <alignment horizontal="left"/>
      <protection/>
    </xf>
    <xf numFmtId="164" fontId="12" fillId="0" borderId="10" xfId="51" applyNumberFormat="1" applyFont="1" applyFill="1" applyBorder="1" applyProtection="1">
      <alignment/>
      <protection/>
    </xf>
    <xf numFmtId="0" fontId="16" fillId="0" borderId="10" xfId="51" applyFont="1" applyFill="1" applyBorder="1">
      <alignment/>
      <protection/>
    </xf>
    <xf numFmtId="0" fontId="20" fillId="0" borderId="20" xfId="51" applyFont="1" applyBorder="1">
      <alignment/>
      <protection/>
    </xf>
    <xf numFmtId="164" fontId="12" fillId="0" borderId="0" xfId="51" applyNumberFormat="1" applyFont="1" applyFill="1" applyBorder="1">
      <alignment/>
      <protection/>
    </xf>
    <xf numFmtId="0" fontId="16" fillId="0" borderId="0" xfId="51" applyFont="1" applyFill="1" applyBorder="1">
      <alignment/>
      <protection/>
    </xf>
    <xf numFmtId="164" fontId="12" fillId="0" borderId="15" xfId="51" applyNumberFormat="1" applyFont="1" applyFill="1" applyBorder="1">
      <alignment/>
      <protection/>
    </xf>
    <xf numFmtId="0" fontId="15" fillId="33" borderId="16" xfId="0" applyFont="1" applyFill="1" applyBorder="1" applyAlignment="1" applyProtection="1">
      <alignment/>
      <protection locked="0"/>
    </xf>
    <xf numFmtId="0" fontId="16" fillId="0" borderId="15" xfId="51" applyFont="1" applyFill="1" applyBorder="1">
      <alignment/>
      <protection/>
    </xf>
    <xf numFmtId="0" fontId="20" fillId="0" borderId="20" xfId="51" applyFont="1" applyBorder="1" applyAlignment="1">
      <alignment wrapText="1"/>
      <protection/>
    </xf>
    <xf numFmtId="4" fontId="12" fillId="0" borderId="10" xfId="51" applyNumberFormat="1" applyFont="1" applyFill="1" applyBorder="1">
      <alignment/>
      <protection/>
    </xf>
    <xf numFmtId="166" fontId="16" fillId="0" borderId="12" xfId="51" applyNumberFormat="1" applyFont="1" applyBorder="1">
      <alignment/>
      <protection/>
    </xf>
    <xf numFmtId="0" fontId="21" fillId="36" borderId="0" xfId="51" applyFont="1" applyFill="1" applyAlignment="1">
      <alignment horizontal="left"/>
      <protection/>
    </xf>
    <xf numFmtId="0" fontId="12" fillId="36" borderId="0" xfId="51" applyFont="1" applyFill="1">
      <alignment/>
      <protection/>
    </xf>
    <xf numFmtId="0" fontId="12" fillId="0" borderId="10" xfId="51" applyFont="1" applyBorder="1">
      <alignment/>
      <protection/>
    </xf>
    <xf numFmtId="0" fontId="12" fillId="0" borderId="12" xfId="51" applyFont="1" applyBorder="1">
      <alignment/>
      <protection/>
    </xf>
    <xf numFmtId="9" fontId="12" fillId="0" borderId="0" xfId="51" applyNumberFormat="1" applyFont="1">
      <alignment/>
      <protection/>
    </xf>
    <xf numFmtId="0" fontId="12" fillId="0" borderId="14" xfId="51" applyFont="1" applyBorder="1">
      <alignment/>
      <protection/>
    </xf>
    <xf numFmtId="0" fontId="15" fillId="0" borderId="15" xfId="0" applyFont="1" applyBorder="1" applyAlignment="1">
      <alignment/>
    </xf>
    <xf numFmtId="0" fontId="12" fillId="0" borderId="15" xfId="51" applyFont="1" applyBorder="1">
      <alignment/>
      <protection/>
    </xf>
    <xf numFmtId="0" fontId="12" fillId="0" borderId="17" xfId="51" applyFont="1" applyBorder="1">
      <alignment/>
      <protection/>
    </xf>
    <xf numFmtId="0" fontId="23" fillId="0" borderId="18" xfId="0" applyFont="1" applyBorder="1" applyAlignment="1">
      <alignment/>
    </xf>
    <xf numFmtId="164" fontId="13" fillId="0" borderId="18" xfId="51" applyNumberFormat="1" applyFont="1" applyBorder="1">
      <alignment/>
      <protection/>
    </xf>
    <xf numFmtId="0" fontId="13" fillId="0" borderId="18" xfId="51" applyFont="1" applyBorder="1">
      <alignment/>
      <protection/>
    </xf>
    <xf numFmtId="0" fontId="13" fillId="0" borderId="19" xfId="51" applyFont="1" applyBorder="1">
      <alignment/>
      <protection/>
    </xf>
    <xf numFmtId="2" fontId="24" fillId="0" borderId="0" xfId="4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21" xfId="51" applyFont="1" applyBorder="1" applyAlignment="1">
      <alignment horizontal="left" vertical="center" wrapText="1"/>
      <protection/>
    </xf>
    <xf numFmtId="0" fontId="12" fillId="0" borderId="20" xfId="51" applyFont="1" applyBorder="1" applyAlignment="1">
      <alignment horizontal="left" vertical="center"/>
      <protection/>
    </xf>
    <xf numFmtId="0" fontId="12" fillId="0" borderId="20" xfId="51" applyFont="1" applyBorder="1" applyAlignment="1">
      <alignment horizontal="left" vertical="center" wrapText="1"/>
      <protection/>
    </xf>
    <xf numFmtId="0" fontId="17" fillId="0" borderId="22" xfId="51" applyFont="1" applyBorder="1" applyAlignment="1">
      <alignment horizontal="left" vertical="center"/>
      <protection/>
    </xf>
    <xf numFmtId="0" fontId="13" fillId="35" borderId="23" xfId="51" applyFont="1" applyFill="1" applyBorder="1" applyAlignment="1">
      <alignment horizontal="left" vertical="center"/>
      <protection/>
    </xf>
    <xf numFmtId="0" fontId="17" fillId="0" borderId="20" xfId="51" applyFont="1" applyBorder="1" applyAlignment="1">
      <alignment horizontal="lef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12" fillId="0" borderId="21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21" fillId="35" borderId="23" xfId="51" applyFont="1" applyFill="1" applyBorder="1" applyAlignment="1">
      <alignment horizontal="left" vertical="center"/>
      <protection/>
    </xf>
    <xf numFmtId="0" fontId="15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simulation calcul ca#B4D842.xl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62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62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638175</xdr:colOff>
      <xdr:row>76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0"/>
          <a:ext cx="638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80" zoomScaleNormal="80" zoomScaleSheetLayoutView="85" zoomScalePageLayoutView="0" workbookViewId="0" topLeftCell="A1">
      <selection activeCell="C15" sqref="C15"/>
    </sheetView>
  </sheetViews>
  <sheetFormatPr defaultColWidth="10.50390625" defaultRowHeight="12.75" customHeight="1"/>
  <cols>
    <col min="1" max="1" width="13.875" style="1" customWidth="1"/>
    <col min="2" max="2" width="54.375" style="1" customWidth="1"/>
    <col min="3" max="3" width="9.625" style="1" customWidth="1"/>
    <col min="4" max="4" width="10.50390625" style="1" customWidth="1"/>
    <col min="5" max="5" width="9.00390625" style="1" customWidth="1"/>
    <col min="6" max="6" width="61.125" style="1" customWidth="1"/>
    <col min="7" max="7" width="75.125" style="1" customWidth="1"/>
    <col min="8" max="8" width="10.50390625" style="0" customWidth="1"/>
    <col min="9" max="16384" width="10.50390625" style="1" customWidth="1"/>
  </cols>
  <sheetData>
    <row r="1" spans="1:13" ht="12.75" customHeight="1">
      <c r="A1" s="2"/>
      <c r="B1" s="2"/>
      <c r="C1" s="2"/>
      <c r="D1" s="3"/>
      <c r="E1" s="2"/>
      <c r="F1" s="2"/>
      <c r="G1" s="4"/>
      <c r="I1" s="5"/>
      <c r="J1" s="2"/>
      <c r="K1" s="2"/>
      <c r="L1" s="6"/>
      <c r="M1" s="6"/>
    </row>
    <row r="2" spans="1:13" ht="12.75" customHeight="1">
      <c r="A2" s="2"/>
      <c r="B2" s="2"/>
      <c r="C2" s="2"/>
      <c r="D2" s="3"/>
      <c r="E2" s="2"/>
      <c r="F2" s="2"/>
      <c r="G2" s="4"/>
      <c r="I2" s="5"/>
      <c r="J2" s="2"/>
      <c r="K2" s="2"/>
      <c r="L2" s="6"/>
      <c r="M2" s="6"/>
    </row>
    <row r="3" spans="1:13" s="9" customFormat="1" ht="21" customHeight="1">
      <c r="A3" s="110" t="s">
        <v>0</v>
      </c>
      <c r="B3" s="110"/>
      <c r="C3" s="110"/>
      <c r="D3" s="110"/>
      <c r="E3" s="110"/>
      <c r="F3" s="110"/>
      <c r="G3" s="7"/>
      <c r="H3"/>
      <c r="I3" s="7"/>
      <c r="J3" s="7"/>
      <c r="K3" s="7"/>
      <c r="L3" s="8"/>
      <c r="M3" s="8"/>
    </row>
    <row r="4" spans="1:13" ht="12.75" customHeight="1">
      <c r="A4" s="10"/>
      <c r="B4" s="10"/>
      <c r="C4" s="10"/>
      <c r="D4" s="3"/>
      <c r="E4" s="2"/>
      <c r="F4" s="2"/>
      <c r="G4" s="4"/>
      <c r="I4" s="5"/>
      <c r="J4" s="2"/>
      <c r="K4" s="2"/>
      <c r="L4" s="6"/>
      <c r="M4" s="6"/>
    </row>
    <row r="5" spans="1:13" ht="12.75" customHeight="1">
      <c r="A5" s="111"/>
      <c r="B5" s="111"/>
      <c r="C5" s="111"/>
      <c r="D5" s="111"/>
      <c r="E5" s="111"/>
      <c r="F5" s="111"/>
      <c r="G5" s="11"/>
      <c r="I5" s="11"/>
      <c r="J5" s="11"/>
      <c r="K5" s="11"/>
      <c r="L5" s="6"/>
      <c r="M5" s="6"/>
    </row>
    <row r="6" spans="1:13" ht="12.75" customHeight="1">
      <c r="A6" s="11"/>
      <c r="B6" s="11"/>
      <c r="C6" s="11"/>
      <c r="D6" s="11"/>
      <c r="E6" s="11"/>
      <c r="F6" s="11"/>
      <c r="G6" s="11"/>
      <c r="I6" s="11"/>
      <c r="J6" s="11"/>
      <c r="K6" s="11"/>
      <c r="L6" s="6"/>
      <c r="M6" s="6"/>
    </row>
    <row r="7" spans="1:13" ht="12.75" customHeight="1">
      <c r="A7" s="11"/>
      <c r="B7" s="11"/>
      <c r="C7" s="11"/>
      <c r="D7" s="11"/>
      <c r="E7" s="11"/>
      <c r="F7" s="11"/>
      <c r="G7" s="12"/>
      <c r="I7" s="11"/>
      <c r="J7" s="11"/>
      <c r="K7" s="11"/>
      <c r="L7" s="6"/>
      <c r="M7" s="6"/>
    </row>
    <row r="8" ht="16.5" customHeight="1">
      <c r="A8" s="1" t="s">
        <v>1</v>
      </c>
    </row>
    <row r="9" ht="16.5" customHeight="1">
      <c r="A9" s="1" t="s">
        <v>2</v>
      </c>
    </row>
    <row r="10" ht="16.5" customHeight="1"/>
    <row r="11" ht="16.5" customHeight="1"/>
    <row r="12" ht="16.5" customHeight="1">
      <c r="A12" s="1" t="s">
        <v>3</v>
      </c>
    </row>
    <row r="13" ht="16.5" customHeight="1">
      <c r="A13" s="1" t="s">
        <v>4</v>
      </c>
    </row>
    <row r="14" ht="16.5" customHeight="1">
      <c r="A14" s="1" t="s">
        <v>5</v>
      </c>
    </row>
    <row r="15" ht="16.5" customHeight="1"/>
    <row r="16" ht="16.5" customHeight="1"/>
    <row r="17" spans="1:6" ht="16.5" customHeight="1">
      <c r="A17" s="13" t="s">
        <v>6</v>
      </c>
      <c r="B17" s="13"/>
      <c r="C17" s="13"/>
      <c r="D17" s="13"/>
      <c r="E17" s="13"/>
      <c r="F17" s="13"/>
    </row>
    <row r="18" spans="1:4" ht="16.5" customHeight="1">
      <c r="A18" s="14"/>
      <c r="B18" s="14"/>
      <c r="C18" s="14"/>
      <c r="D18" s="14"/>
    </row>
    <row r="19" s="14" customFormat="1" ht="16.5" customHeight="1">
      <c r="H19" s="15"/>
    </row>
    <row r="20" ht="16.5" customHeight="1">
      <c r="A20" s="16" t="s">
        <v>7</v>
      </c>
    </row>
    <row r="21" ht="16.5" customHeight="1">
      <c r="A21" s="16"/>
    </row>
    <row r="22" ht="16.5" customHeight="1">
      <c r="A22" s="16" t="s">
        <v>8</v>
      </c>
    </row>
    <row r="23" ht="16.5" customHeight="1">
      <c r="A23" s="16"/>
    </row>
    <row r="24" ht="16.5" customHeight="1">
      <c r="A24" s="16" t="s">
        <v>9</v>
      </c>
    </row>
    <row r="25" ht="16.5" customHeight="1">
      <c r="B25" s="17" t="s">
        <v>10</v>
      </c>
    </row>
    <row r="26" ht="16.5" customHeight="1">
      <c r="B26" s="18" t="s">
        <v>11</v>
      </c>
    </row>
    <row r="27" ht="16.5" customHeight="1">
      <c r="B27" s="18" t="s">
        <v>12</v>
      </c>
    </row>
    <row r="28" ht="16.5" customHeight="1">
      <c r="B28" s="17" t="s">
        <v>13</v>
      </c>
    </row>
    <row r="29" ht="16.5" customHeight="1">
      <c r="B29" s="17" t="s">
        <v>14</v>
      </c>
    </row>
    <row r="30" ht="16.5" customHeight="1">
      <c r="B30" s="17" t="s">
        <v>15</v>
      </c>
    </row>
    <row r="31" ht="16.5" customHeight="1">
      <c r="B31" s="19"/>
    </row>
    <row r="32" ht="16.5" customHeight="1">
      <c r="B32" s="19"/>
    </row>
    <row r="33" ht="16.5" customHeight="1">
      <c r="A33" s="1" t="s">
        <v>16</v>
      </c>
    </row>
    <row r="34" ht="16.5" customHeight="1">
      <c r="A34" s="1" t="s">
        <v>17</v>
      </c>
    </row>
  </sheetData>
  <sheetProtection password="C22B" sheet="1"/>
  <mergeCells count="2">
    <mergeCell ref="A3:F3"/>
    <mergeCell ref="A5:F5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45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="80" zoomScaleNormal="80" zoomScaleSheetLayoutView="85" zoomScalePageLayoutView="0" workbookViewId="0" topLeftCell="A1">
      <selection activeCell="A25" sqref="A25:B25"/>
    </sheetView>
  </sheetViews>
  <sheetFormatPr defaultColWidth="10.50390625" defaultRowHeight="12.75" customHeight="1"/>
  <cols>
    <col min="1" max="1" width="13.875" style="1" customWidth="1"/>
    <col min="2" max="2" width="54.375" style="1" customWidth="1"/>
    <col min="3" max="3" width="9.625" style="1" customWidth="1"/>
    <col min="4" max="4" width="10.50390625" style="1" customWidth="1"/>
    <col min="5" max="5" width="9.00390625" style="1" customWidth="1"/>
    <col min="6" max="6" width="43.375" style="1" customWidth="1"/>
    <col min="7" max="7" width="75.125" style="1" customWidth="1"/>
    <col min="8" max="8" width="10.50390625" style="0" customWidth="1"/>
    <col min="9" max="16384" width="10.50390625" style="1" customWidth="1"/>
  </cols>
  <sheetData>
    <row r="1" spans="1:13" ht="12.75" customHeight="1">
      <c r="A1" s="2"/>
      <c r="B1" s="2"/>
      <c r="C1" s="2"/>
      <c r="D1" s="3"/>
      <c r="E1" s="2"/>
      <c r="F1" s="2"/>
      <c r="G1" s="4"/>
      <c r="I1" s="5"/>
      <c r="J1" s="2"/>
      <c r="K1" s="2"/>
      <c r="L1" s="6"/>
      <c r="M1" s="6"/>
    </row>
    <row r="2" spans="1:13" ht="12.75" customHeight="1">
      <c r="A2" s="2"/>
      <c r="B2" s="2"/>
      <c r="C2" s="2"/>
      <c r="D2" s="3"/>
      <c r="E2" s="2"/>
      <c r="F2" s="2"/>
      <c r="G2" s="4"/>
      <c r="I2" s="5"/>
      <c r="J2" s="2"/>
      <c r="K2" s="2"/>
      <c r="L2" s="6"/>
      <c r="M2" s="6"/>
    </row>
    <row r="3" spans="1:13" s="9" customFormat="1" ht="21" customHeight="1">
      <c r="A3" s="110" t="s">
        <v>18</v>
      </c>
      <c r="B3" s="110"/>
      <c r="C3" s="110"/>
      <c r="D3" s="110"/>
      <c r="E3" s="110"/>
      <c r="F3" s="110"/>
      <c r="G3" s="7"/>
      <c r="H3"/>
      <c r="I3" s="7"/>
      <c r="J3" s="7"/>
      <c r="K3" s="7"/>
      <c r="L3" s="8"/>
      <c r="M3" s="8"/>
    </row>
    <row r="4" spans="1:13" ht="12.75" customHeight="1">
      <c r="A4" s="10"/>
      <c r="B4" s="10"/>
      <c r="C4" s="10"/>
      <c r="D4" s="3"/>
      <c r="E4" s="2"/>
      <c r="F4" s="2"/>
      <c r="G4" s="4"/>
      <c r="I4" s="5"/>
      <c r="J4" s="2"/>
      <c r="K4" s="2"/>
      <c r="L4" s="6"/>
      <c r="M4" s="6"/>
    </row>
    <row r="5" spans="1:13" ht="12.75" customHeight="1">
      <c r="A5"/>
      <c r="B5" s="11"/>
      <c r="C5" s="11"/>
      <c r="D5" s="11"/>
      <c r="E5" s="11"/>
      <c r="F5" s="11"/>
      <c r="G5" s="11"/>
      <c r="I5" s="11"/>
      <c r="J5" s="11"/>
      <c r="K5" s="11"/>
      <c r="L5" s="6"/>
      <c r="M5" s="6"/>
    </row>
    <row r="6" spans="1:13" ht="12.75" customHeight="1">
      <c r="A6" s="11"/>
      <c r="B6" s="11"/>
      <c r="C6" s="11"/>
      <c r="D6" s="11"/>
      <c r="E6" s="11"/>
      <c r="F6" s="11"/>
      <c r="G6" s="12"/>
      <c r="I6" s="11"/>
      <c r="J6" s="11"/>
      <c r="K6" s="11"/>
      <c r="L6" s="6"/>
      <c r="M6" s="6"/>
    </row>
    <row r="7" spans="1:13" ht="41.25" customHeight="1">
      <c r="A7" s="112" t="s">
        <v>19</v>
      </c>
      <c r="B7" s="112"/>
      <c r="C7" s="112"/>
      <c r="D7" s="112"/>
      <c r="E7" s="112"/>
      <c r="F7" s="112"/>
      <c r="G7" s="12"/>
      <c r="I7" s="11"/>
      <c r="J7" s="11"/>
      <c r="K7" s="11"/>
      <c r="L7" s="6"/>
      <c r="M7" s="6"/>
    </row>
    <row r="8" spans="1:13" ht="16.5" customHeight="1">
      <c r="A8" s="112" t="s">
        <v>20</v>
      </c>
      <c r="B8" s="112"/>
      <c r="C8" s="20"/>
      <c r="D8" s="20"/>
      <c r="E8" s="20"/>
      <c r="F8" s="20"/>
      <c r="G8" s="12"/>
      <c r="I8" s="11"/>
      <c r="J8" s="11"/>
      <c r="K8" s="11"/>
      <c r="L8" s="6"/>
      <c r="M8" s="6"/>
    </row>
    <row r="9" spans="1:12" s="24" customFormat="1" ht="16.5" customHeight="1">
      <c r="A9" s="21" t="s">
        <v>21</v>
      </c>
      <c r="B9" s="21"/>
      <c r="C9" s="22"/>
      <c r="D9" s="23">
        <v>164.48</v>
      </c>
      <c r="E9" s="21" t="s">
        <v>22</v>
      </c>
      <c r="F9" s="21"/>
      <c r="H9"/>
      <c r="I9" s="1"/>
      <c r="J9" s="1"/>
      <c r="K9" s="1"/>
      <c r="L9" s="1"/>
    </row>
    <row r="10" spans="1:12" s="24" customFormat="1" ht="16.5" customHeight="1">
      <c r="A10" s="21" t="s">
        <v>23</v>
      </c>
      <c r="B10" s="21"/>
      <c r="C10" s="22"/>
      <c r="D10" s="25">
        <v>0.532</v>
      </c>
      <c r="E10" s="21" t="s">
        <v>24</v>
      </c>
      <c r="F10" s="21"/>
      <c r="H10"/>
      <c r="I10" s="1"/>
      <c r="J10" s="1"/>
      <c r="K10" s="1"/>
      <c r="L10" s="1"/>
    </row>
    <row r="11" spans="1:12" s="24" customFormat="1" ht="16.5" customHeight="1">
      <c r="A11" s="21"/>
      <c r="B11" s="21"/>
      <c r="C11" s="22"/>
      <c r="D11" s="26"/>
      <c r="E11" s="21"/>
      <c r="F11" s="21"/>
      <c r="H11"/>
      <c r="I11" s="1"/>
      <c r="J11" s="1"/>
      <c r="K11" s="1"/>
      <c r="L11" s="1"/>
    </row>
    <row r="12" spans="1:13" ht="16.5" customHeight="1">
      <c r="A12" s="20"/>
      <c r="B12" s="20"/>
      <c r="C12" s="11"/>
      <c r="D12" s="11"/>
      <c r="E12" s="11"/>
      <c r="F12" s="11"/>
      <c r="G12" s="12"/>
      <c r="I12" s="11"/>
      <c r="J12" s="11"/>
      <c r="K12" s="11"/>
      <c r="L12" s="6"/>
      <c r="M12" s="6"/>
    </row>
    <row r="13" spans="1:12" s="16" customFormat="1" ht="16.5" customHeight="1">
      <c r="A13" s="27" t="s">
        <v>25</v>
      </c>
      <c r="B13" s="28" t="s">
        <v>26</v>
      </c>
      <c r="C13" s="28"/>
      <c r="D13" s="29"/>
      <c r="E13" s="28"/>
      <c r="F13" s="28"/>
      <c r="H13"/>
      <c r="I13" s="1"/>
      <c r="J13" s="1"/>
      <c r="K13" s="1"/>
      <c r="L13" s="1"/>
    </row>
    <row r="14" ht="16.5" customHeight="1"/>
    <row r="15" spans="1:6" s="34" customFormat="1" ht="14.25" customHeight="1">
      <c r="A15" s="113" t="s">
        <v>27</v>
      </c>
      <c r="B15" s="113"/>
      <c r="C15" s="30"/>
      <c r="D15" s="31"/>
      <c r="E15" s="32" t="s">
        <v>28</v>
      </c>
      <c r="F15" s="33"/>
    </row>
    <row r="16" spans="1:6" s="34" customFormat="1" ht="14.25" customHeight="1">
      <c r="A16" s="114" t="s">
        <v>29</v>
      </c>
      <c r="B16" s="114"/>
      <c r="C16" s="35"/>
      <c r="D16" s="36"/>
      <c r="E16" s="37" t="s">
        <v>28</v>
      </c>
      <c r="F16" s="38"/>
    </row>
    <row r="17" spans="1:6" s="34" customFormat="1" ht="14.25" customHeight="1">
      <c r="A17" s="115" t="s">
        <v>30</v>
      </c>
      <c r="B17" s="115"/>
      <c r="C17" s="39"/>
      <c r="D17" s="40"/>
      <c r="E17" s="41" t="s">
        <v>28</v>
      </c>
      <c r="F17" s="42"/>
    </row>
    <row r="18" spans="1:2" ht="16.5" customHeight="1">
      <c r="A18" s="116"/>
      <c r="B18" s="116"/>
    </row>
    <row r="19" spans="1:12" s="24" customFormat="1" ht="16.5" customHeight="1">
      <c r="A19" s="117" t="s">
        <v>31</v>
      </c>
      <c r="B19" s="117"/>
      <c r="C19" s="43">
        <v>176.87</v>
      </c>
      <c r="D19" s="44">
        <f>'CALCULETTE FELIN FONPEPS'!C19*'CALCULETTE FELIN FONPEPS'!D15</f>
        <v>0</v>
      </c>
      <c r="E19" s="45" t="s">
        <v>32</v>
      </c>
      <c r="F19" s="46" t="s">
        <v>33</v>
      </c>
      <c r="H19"/>
      <c r="I19" s="1"/>
      <c r="J19" s="1"/>
      <c r="K19" s="1"/>
      <c r="L19" s="1"/>
    </row>
    <row r="20" spans="1:12" s="24" customFormat="1" ht="16.5" customHeight="1">
      <c r="A20" s="118" t="s">
        <v>34</v>
      </c>
      <c r="B20" s="118"/>
      <c r="C20" s="21">
        <v>353.74</v>
      </c>
      <c r="D20" s="47">
        <f>'CALCULETTE FELIN FONPEPS'!C20*'CALCULETTE FELIN FONPEPS'!D16</f>
        <v>0</v>
      </c>
      <c r="E20" s="48" t="s">
        <v>32</v>
      </c>
      <c r="F20" s="49" t="s">
        <v>33</v>
      </c>
      <c r="H20"/>
      <c r="I20" s="1"/>
      <c r="J20" s="1"/>
      <c r="K20" s="1"/>
      <c r="L20" s="1"/>
    </row>
    <row r="21" spans="1:12" s="24" customFormat="1" ht="18.75" customHeight="1">
      <c r="A21" s="118" t="s">
        <v>35</v>
      </c>
      <c r="B21" s="118"/>
      <c r="C21" s="21">
        <v>530.61</v>
      </c>
      <c r="D21" s="47">
        <f>'CALCULETTE FELIN FONPEPS'!C21*'CALCULETTE FELIN FONPEPS'!D17</f>
        <v>0</v>
      </c>
      <c r="E21" s="48" t="s">
        <v>32</v>
      </c>
      <c r="F21" s="49" t="s">
        <v>33</v>
      </c>
      <c r="H21"/>
      <c r="I21" s="1"/>
      <c r="J21" s="1"/>
      <c r="K21" s="1"/>
      <c r="L21" s="1"/>
    </row>
    <row r="22" spans="1:12" s="24" customFormat="1" ht="16.5" customHeight="1">
      <c r="A22" s="118" t="s">
        <v>36</v>
      </c>
      <c r="B22" s="118"/>
      <c r="C22" s="37"/>
      <c r="D22" s="50">
        <f>SUM('CALCULETTE FELIN FONPEPS'!D19:D21)</f>
        <v>0</v>
      </c>
      <c r="E22" s="51" t="s">
        <v>32</v>
      </c>
      <c r="F22" s="52"/>
      <c r="G22"/>
      <c r="H22"/>
      <c r="I22" s="1"/>
      <c r="J22" s="1"/>
      <c r="K22" s="1"/>
      <c r="L22" s="1"/>
    </row>
    <row r="23" spans="1:12" s="24" customFormat="1" ht="16.5" customHeight="1">
      <c r="A23" s="119" t="s">
        <v>37</v>
      </c>
      <c r="B23" s="119"/>
      <c r="C23" s="53"/>
      <c r="D23" s="50">
        <f>'CALCULETTE FELIN FONPEPS'!D22*'CALCULETTE FELIN FONPEPS'!D10</f>
        <v>0</v>
      </c>
      <c r="E23" s="48" t="s">
        <v>32</v>
      </c>
      <c r="F23" s="54"/>
      <c r="H23"/>
      <c r="I23" s="1"/>
      <c r="J23" s="1"/>
      <c r="K23" s="1"/>
      <c r="L23" s="1"/>
    </row>
    <row r="24" spans="1:12" s="62" customFormat="1" ht="16.5" customHeight="1">
      <c r="A24" s="120" t="s">
        <v>38</v>
      </c>
      <c r="B24" s="120"/>
      <c r="C24" s="55"/>
      <c r="D24" s="56">
        <f>'CALCULETTE FELIN FONPEPS'!D25/'CALCULETTE FELIN FONPEPS'!D9</f>
        <v>0</v>
      </c>
      <c r="E24" s="57" t="s">
        <v>39</v>
      </c>
      <c r="F24" s="58"/>
      <c r="G24" s="59"/>
      <c r="H24" s="60"/>
      <c r="I24" s="61"/>
      <c r="J24" s="61"/>
      <c r="K24" s="61"/>
      <c r="L24" s="61"/>
    </row>
    <row r="25" spans="1:12" s="24" customFormat="1" ht="16.5" customHeight="1">
      <c r="A25" s="121" t="s">
        <v>40</v>
      </c>
      <c r="B25" s="121"/>
      <c r="C25" s="63"/>
      <c r="D25" s="64">
        <f>'CALCULETTE FELIN FONPEPS'!D22+'CALCULETTE FELIN FONPEPS'!D23</f>
        <v>0</v>
      </c>
      <c r="E25" s="63" t="s">
        <v>32</v>
      </c>
      <c r="F25" s="65"/>
      <c r="H25"/>
      <c r="I25" s="1"/>
      <c r="J25" s="1"/>
      <c r="K25" s="1"/>
      <c r="L25" s="1"/>
    </row>
    <row r="26" spans="1:2" ht="16.5" customHeight="1">
      <c r="A26" s="116"/>
      <c r="B26" s="116"/>
    </row>
    <row r="27" spans="1:2" ht="16.5" customHeight="1">
      <c r="A27" s="66"/>
      <c r="B27" s="67"/>
    </row>
    <row r="28" spans="1:12" s="16" customFormat="1" ht="16.5" customHeight="1">
      <c r="A28" s="68" t="s">
        <v>41</v>
      </c>
      <c r="B28" s="69" t="s">
        <v>42</v>
      </c>
      <c r="C28" s="28"/>
      <c r="D28" s="29"/>
      <c r="E28" s="28"/>
      <c r="F28" s="28"/>
      <c r="H28"/>
      <c r="I28" s="1"/>
      <c r="J28" s="1"/>
      <c r="K28" s="1"/>
      <c r="L28" s="1"/>
    </row>
    <row r="29" spans="1:2" ht="16.5" customHeight="1">
      <c r="A29" s="67"/>
      <c r="B29" s="67"/>
    </row>
    <row r="30" spans="1:6" s="34" customFormat="1" ht="14.25" customHeight="1">
      <c r="A30" s="113" t="s">
        <v>43</v>
      </c>
      <c r="B30" s="113"/>
      <c r="C30" s="30"/>
      <c r="D30" s="31"/>
      <c r="E30" s="32" t="s">
        <v>28</v>
      </c>
      <c r="F30" s="33"/>
    </row>
    <row r="31" spans="1:6" s="34" customFormat="1" ht="14.25" customHeight="1">
      <c r="A31" s="115" t="s">
        <v>44</v>
      </c>
      <c r="B31" s="115"/>
      <c r="C31" s="39"/>
      <c r="D31" s="40"/>
      <c r="E31" s="41" t="s">
        <v>45</v>
      </c>
      <c r="F31" s="42"/>
    </row>
    <row r="32" spans="1:2" ht="16.5" customHeight="1">
      <c r="A32" s="116"/>
      <c r="B32" s="116"/>
    </row>
    <row r="33" spans="1:12" s="24" customFormat="1" ht="16.5" customHeight="1">
      <c r="A33" s="117" t="s">
        <v>46</v>
      </c>
      <c r="B33" s="117"/>
      <c r="C33" s="43"/>
      <c r="D33" s="44">
        <v>29.18</v>
      </c>
      <c r="E33" s="45" t="s">
        <v>32</v>
      </c>
      <c r="F33" s="46" t="s">
        <v>33</v>
      </c>
      <c r="H33"/>
      <c r="I33" s="1"/>
      <c r="J33" s="1"/>
      <c r="K33" s="1"/>
      <c r="L33" s="1"/>
    </row>
    <row r="34" spans="1:12" s="24" customFormat="1" ht="16.5" customHeight="1">
      <c r="A34" s="70" t="s">
        <v>47</v>
      </c>
      <c r="B34" s="71"/>
      <c r="C34" s="72"/>
      <c r="D34" s="73">
        <f>IF('CALCULETTE FELIN FONPEPS'!D30=0,0,IF('CALCULETTE FELIN FONPEPS'!D30=1,'CALCULETTE FELIN FONPEPS'!D33*'CALCULETTE FELIN FONPEPS'!D31,IF('CALCULETTE FELIN FONPEPS'!D30&gt;1,'CALCULETTE FELIN FONPEPS'!D33*'CALCULETTE FELIN FONPEPS'!D31,0)))</f>
        <v>0</v>
      </c>
      <c r="E34" s="72"/>
      <c r="F34" s="74"/>
      <c r="H34"/>
      <c r="I34" s="1"/>
      <c r="J34" s="1"/>
      <c r="K34" s="1"/>
      <c r="L34" s="1"/>
    </row>
    <row r="35" spans="1:12" s="24" customFormat="1" ht="16.5" customHeight="1">
      <c r="A35" s="70" t="s">
        <v>48</v>
      </c>
      <c r="B35" s="71"/>
      <c r="C35" s="72"/>
      <c r="D35" s="73">
        <f>IF('CALCULETTE FELIN FONPEPS'!D30&gt;1,'CALCULETTE FELIN FONPEPS'!D33*'CALCULETTE FELIN FONPEPS'!D31*0.75,0)</f>
        <v>0</v>
      </c>
      <c r="E35" s="72" t="s">
        <v>49</v>
      </c>
      <c r="F35" s="74"/>
      <c r="H35"/>
      <c r="I35" s="1"/>
      <c r="J35" s="1"/>
      <c r="K35" s="1"/>
      <c r="L35" s="1"/>
    </row>
    <row r="36" spans="1:12" s="24" customFormat="1" ht="16.5" customHeight="1">
      <c r="A36" s="70" t="s">
        <v>50</v>
      </c>
      <c r="B36" s="71"/>
      <c r="C36" s="72"/>
      <c r="D36" s="73">
        <f>IF('CALCULETTE FELIN FONPEPS'!D30&gt;2,'CALCULETTE FELIN FONPEPS'!D33*'CALCULETTE FELIN FONPEPS'!D31*0.6,0)</f>
        <v>0</v>
      </c>
      <c r="E36" s="72" t="s">
        <v>51</v>
      </c>
      <c r="F36" s="74"/>
      <c r="H36"/>
      <c r="I36" s="1"/>
      <c r="J36" s="1"/>
      <c r="K36" s="1"/>
      <c r="L36" s="1"/>
    </row>
    <row r="37" spans="1:12" s="24" customFormat="1" ht="16.5" customHeight="1">
      <c r="A37" s="70" t="s">
        <v>52</v>
      </c>
      <c r="B37" s="71"/>
      <c r="C37" s="72"/>
      <c r="D37" s="73">
        <f>IF('CALCULETTE FELIN FONPEPS'!D30&gt;3,'CALCULETTE FELIN FONPEPS'!D33*'CALCULETTE FELIN FONPEPS'!D31*0.5,0)</f>
        <v>0</v>
      </c>
      <c r="E37" s="72" t="s">
        <v>53</v>
      </c>
      <c r="F37" s="74"/>
      <c r="H37"/>
      <c r="I37" s="1"/>
      <c r="J37" s="1"/>
      <c r="K37" s="1"/>
      <c r="L37" s="1"/>
    </row>
    <row r="38" spans="1:12" s="24" customFormat="1" ht="16.5" customHeight="1">
      <c r="A38" s="70" t="s">
        <v>54</v>
      </c>
      <c r="B38" s="71"/>
      <c r="C38" s="72"/>
      <c r="D38" s="73">
        <f>IF('CALCULETTE FELIN FONPEPS'!D30&gt;4,'CALCULETTE FELIN FONPEPS'!D33*'CALCULETTE FELIN FONPEPS'!D31*0.5,0)</f>
        <v>0</v>
      </c>
      <c r="E38" s="72" t="s">
        <v>53</v>
      </c>
      <c r="F38" s="74"/>
      <c r="H38"/>
      <c r="I38" s="1"/>
      <c r="J38" s="1"/>
      <c r="K38" s="1"/>
      <c r="L38" s="1"/>
    </row>
    <row r="39" spans="1:12" s="24" customFormat="1" ht="16.5" customHeight="1">
      <c r="A39" s="118" t="s">
        <v>36</v>
      </c>
      <c r="B39" s="118"/>
      <c r="C39" s="37"/>
      <c r="D39" s="50">
        <f>SUM('CALCULETTE FELIN FONPEPS'!D34:D38)</f>
        <v>0</v>
      </c>
      <c r="E39" s="51" t="s">
        <v>32</v>
      </c>
      <c r="F39" s="75" t="s">
        <v>55</v>
      </c>
      <c r="G39"/>
      <c r="H39"/>
      <c r="I39" s="1"/>
      <c r="J39" s="1"/>
      <c r="K39" s="1"/>
      <c r="L39" s="1"/>
    </row>
    <row r="40" spans="1:12" s="24" customFormat="1" ht="16.5" customHeight="1">
      <c r="A40" s="119" t="s">
        <v>37</v>
      </c>
      <c r="B40" s="119"/>
      <c r="C40" s="53"/>
      <c r="D40" s="50">
        <f>'CALCULETTE FELIN FONPEPS'!D39*'CALCULETTE FELIN FONPEPS'!D10</f>
        <v>0</v>
      </c>
      <c r="E40" s="48" t="s">
        <v>32</v>
      </c>
      <c r="F40" s="54"/>
      <c r="H40"/>
      <c r="I40" s="1"/>
      <c r="J40" s="1"/>
      <c r="K40" s="1"/>
      <c r="L40" s="1"/>
    </row>
    <row r="41" spans="1:12" s="62" customFormat="1" ht="16.5" customHeight="1">
      <c r="A41" s="122" t="s">
        <v>38</v>
      </c>
      <c r="B41" s="122"/>
      <c r="C41" s="76"/>
      <c r="D41" s="77">
        <f>'CALCULETTE FELIN FONPEPS'!D39/'CALCULETTE FELIN FONPEPS'!D9</f>
        <v>0</v>
      </c>
      <c r="E41" s="78" t="s">
        <v>39</v>
      </c>
      <c r="F41" s="79"/>
      <c r="G41" s="59"/>
      <c r="H41" s="60"/>
      <c r="I41" s="61"/>
      <c r="J41" s="61"/>
      <c r="K41" s="61"/>
      <c r="L41" s="61"/>
    </row>
    <row r="42" spans="1:12" s="24" customFormat="1" ht="16.5" customHeight="1">
      <c r="A42" s="121" t="s">
        <v>56</v>
      </c>
      <c r="B42" s="121"/>
      <c r="C42" s="63"/>
      <c r="D42" s="64">
        <f>'CALCULETTE FELIN FONPEPS'!D39+'CALCULETTE FELIN FONPEPS'!D40</f>
        <v>0</v>
      </c>
      <c r="E42" s="80" t="s">
        <v>32</v>
      </c>
      <c r="F42" s="81"/>
      <c r="H42"/>
      <c r="I42" s="1"/>
      <c r="J42" s="1"/>
      <c r="K42" s="1"/>
      <c r="L42" s="1"/>
    </row>
    <row r="43" spans="1:12" s="82" customFormat="1" ht="16.5" customHeight="1">
      <c r="A43" s="123"/>
      <c r="B43" s="123"/>
      <c r="H43"/>
      <c r="I43" s="1"/>
      <c r="J43" s="1"/>
      <c r="K43" s="1"/>
      <c r="L43" s="1"/>
    </row>
    <row r="44" spans="1:8" s="24" customFormat="1" ht="16.5" customHeight="1">
      <c r="A44" s="83"/>
      <c r="B44" s="84"/>
      <c r="H44"/>
    </row>
    <row r="45" spans="1:6" ht="16.5" customHeight="1">
      <c r="A45" s="68" t="s">
        <v>57</v>
      </c>
      <c r="B45" s="69" t="s">
        <v>58</v>
      </c>
      <c r="C45" s="28"/>
      <c r="D45" s="29"/>
      <c r="E45" s="28"/>
      <c r="F45" s="28"/>
    </row>
    <row r="46" spans="1:2" ht="16.5" customHeight="1">
      <c r="A46" s="116"/>
      <c r="B46" s="116"/>
    </row>
    <row r="47" spans="1:12" s="24" customFormat="1" ht="14.25" customHeight="1">
      <c r="A47" s="113" t="s">
        <v>59</v>
      </c>
      <c r="B47" s="113"/>
      <c r="C47" s="85">
        <v>164.48</v>
      </c>
      <c r="D47" s="31"/>
      <c r="E47" s="32" t="s">
        <v>28</v>
      </c>
      <c r="F47" s="86"/>
      <c r="G47" s="87"/>
      <c r="H47" s="34"/>
      <c r="I47" s="34"/>
      <c r="J47" s="34"/>
      <c r="K47" s="34"/>
      <c r="L47" s="34"/>
    </row>
    <row r="48" spans="1:12" s="24" customFormat="1" ht="14.25" customHeight="1">
      <c r="A48" s="114" t="s">
        <v>60</v>
      </c>
      <c r="B48" s="114"/>
      <c r="C48" s="88">
        <v>219.31</v>
      </c>
      <c r="D48" s="36"/>
      <c r="E48" s="37" t="s">
        <v>28</v>
      </c>
      <c r="F48" s="89"/>
      <c r="G48" s="87"/>
      <c r="H48" s="34"/>
      <c r="I48" s="34"/>
      <c r="J48" s="34"/>
      <c r="K48" s="34"/>
      <c r="L48" s="34"/>
    </row>
    <row r="49" spans="1:12" s="24" customFormat="1" ht="14.25" customHeight="1">
      <c r="A49" s="114" t="s">
        <v>61</v>
      </c>
      <c r="B49" s="114"/>
      <c r="C49" s="88">
        <v>272.44</v>
      </c>
      <c r="D49" s="36"/>
      <c r="E49" s="37" t="s">
        <v>28</v>
      </c>
      <c r="F49" s="89"/>
      <c r="G49" s="87"/>
      <c r="H49" s="34"/>
      <c r="I49" s="34"/>
      <c r="J49" s="34"/>
      <c r="K49" s="34"/>
      <c r="L49" s="34"/>
    </row>
    <row r="50" spans="1:12" s="24" customFormat="1" ht="14.25" customHeight="1">
      <c r="A50" s="114" t="s">
        <v>62</v>
      </c>
      <c r="B50" s="114"/>
      <c r="C50" s="88">
        <v>381.6</v>
      </c>
      <c r="D50" s="36"/>
      <c r="E50" s="37" t="s">
        <v>28</v>
      </c>
      <c r="F50" s="89"/>
      <c r="G50" s="87"/>
      <c r="H50" s="34"/>
      <c r="I50" s="34"/>
      <c r="J50" s="34"/>
      <c r="K50" s="34"/>
      <c r="L50" s="34"/>
    </row>
    <row r="51" spans="1:7" s="34" customFormat="1" ht="14.25" customHeight="1">
      <c r="A51" s="115" t="s">
        <v>63</v>
      </c>
      <c r="B51" s="115"/>
      <c r="C51" s="90">
        <v>245.81</v>
      </c>
      <c r="D51" s="91"/>
      <c r="E51" s="41" t="s">
        <v>28</v>
      </c>
      <c r="F51" s="92"/>
      <c r="G51" s="93"/>
    </row>
    <row r="52" spans="1:7" ht="16.5" customHeight="1">
      <c r="A52" s="116"/>
      <c r="B52" s="116"/>
      <c r="D52" s="14"/>
      <c r="E52" s="21"/>
      <c r="F52" s="21"/>
      <c r="G52" s="72"/>
    </row>
    <row r="53" spans="1:12" s="24" customFormat="1" ht="16.5" customHeight="1">
      <c r="A53" s="124" t="s">
        <v>36</v>
      </c>
      <c r="B53" s="124"/>
      <c r="C53" s="32"/>
      <c r="D53" s="94">
        <f>'CALCULETTE FELIN FONPEPS'!D47*'CALCULETTE FELIN FONPEPS'!C47+'CALCULETTE FELIN FONPEPS'!D48*'CALCULETTE FELIN FONPEPS'!C48+'CALCULETTE FELIN FONPEPS'!D49*'CALCULETTE FELIN FONPEPS'!C49+'CALCULETTE FELIN FONPEPS'!D50*'CALCULETTE FELIN FONPEPS'!C50+'CALCULETTE FELIN FONPEPS'!D51*'CALCULETTE FELIN FONPEPS'!C51</f>
        <v>0</v>
      </c>
      <c r="E53" s="45" t="s">
        <v>32</v>
      </c>
      <c r="F53" s="95" t="s">
        <v>55</v>
      </c>
      <c r="G53" s="21"/>
      <c r="H53"/>
      <c r="I53" s="1"/>
      <c r="J53" s="1"/>
      <c r="K53" s="1"/>
      <c r="L53" s="1"/>
    </row>
    <row r="54" spans="1:12" s="24" customFormat="1" ht="16.5" customHeight="1">
      <c r="A54" s="119" t="s">
        <v>37</v>
      </c>
      <c r="B54" s="119"/>
      <c r="C54" s="53"/>
      <c r="D54" s="50">
        <f>'CALCULETTE FELIN FONPEPS'!D53*'CALCULETTE FELIN FONPEPS'!D10</f>
        <v>0</v>
      </c>
      <c r="E54" s="48" t="s">
        <v>32</v>
      </c>
      <c r="F54" s="54"/>
      <c r="H54"/>
      <c r="I54" s="1"/>
      <c r="J54" s="1"/>
      <c r="K54" s="1"/>
      <c r="L54" s="1"/>
    </row>
    <row r="55" spans="1:12" s="62" customFormat="1" ht="16.5" customHeight="1">
      <c r="A55" s="120" t="s">
        <v>38</v>
      </c>
      <c r="B55" s="120"/>
      <c r="C55" s="55"/>
      <c r="D55" s="56">
        <f>'CALCULETTE FELIN FONPEPS'!D53/'CALCULETTE FELIN FONPEPS'!D9</f>
        <v>0</v>
      </c>
      <c r="E55" s="57" t="s">
        <v>39</v>
      </c>
      <c r="F55" s="58"/>
      <c r="G55" s="59"/>
      <c r="H55" s="60"/>
      <c r="I55" s="61"/>
      <c r="J55" s="61"/>
      <c r="K55" s="61"/>
      <c r="L55" s="61"/>
    </row>
    <row r="56" spans="1:12" s="24" customFormat="1" ht="16.5" customHeight="1">
      <c r="A56" s="121" t="s">
        <v>64</v>
      </c>
      <c r="B56" s="121"/>
      <c r="C56" s="63"/>
      <c r="D56" s="64">
        <f>'CALCULETTE FELIN FONPEPS'!D53+'CALCULETTE FELIN FONPEPS'!D54</f>
        <v>0</v>
      </c>
      <c r="E56" s="63" t="s">
        <v>32</v>
      </c>
      <c r="F56" s="65"/>
      <c r="H56"/>
      <c r="I56" s="1"/>
      <c r="J56" s="1"/>
      <c r="K56" s="1"/>
      <c r="L56" s="1"/>
    </row>
    <row r="57" spans="1:6" ht="16.5" customHeight="1">
      <c r="A57" s="125"/>
      <c r="B57" s="125"/>
      <c r="C57" s="24"/>
      <c r="D57" s="24"/>
      <c r="E57" s="24"/>
      <c r="F57" s="24"/>
    </row>
    <row r="58" spans="1:12" s="24" customFormat="1" ht="16.5" customHeight="1">
      <c r="A58" s="126" t="s">
        <v>65</v>
      </c>
      <c r="B58" s="126"/>
      <c r="C58" s="63"/>
      <c r="D58" s="64">
        <f>D25+D42+D56</f>
        <v>0</v>
      </c>
      <c r="E58" s="63" t="s">
        <v>32</v>
      </c>
      <c r="F58" s="65"/>
      <c r="H58"/>
      <c r="I58" s="1"/>
      <c r="J58" s="1"/>
      <c r="K58" s="1"/>
      <c r="L58" s="1"/>
    </row>
    <row r="59" spans="1:6" ht="16.5" customHeight="1">
      <c r="A59" s="83"/>
      <c r="B59" s="84"/>
      <c r="C59" s="24"/>
      <c r="D59" s="24"/>
      <c r="E59" s="24"/>
      <c r="F59" s="24"/>
    </row>
    <row r="60" spans="1:6" ht="16.5" customHeight="1">
      <c r="A60" s="83"/>
      <c r="B60" s="84"/>
      <c r="C60" s="24"/>
      <c r="D60" s="24"/>
      <c r="E60" s="24"/>
      <c r="F60" s="24"/>
    </row>
    <row r="61" spans="1:6" ht="16.5" customHeight="1">
      <c r="A61" s="96" t="s">
        <v>66</v>
      </c>
      <c r="B61" s="96"/>
      <c r="C61" s="97"/>
      <c r="D61" s="97"/>
      <c r="E61" s="97"/>
      <c r="F61" s="97"/>
    </row>
    <row r="62" spans="1:6" ht="16.5" customHeight="1">
      <c r="A62" s="125"/>
      <c r="B62" s="125"/>
      <c r="C62" s="24"/>
      <c r="D62" s="24"/>
      <c r="E62" s="24"/>
      <c r="F62" s="24"/>
    </row>
    <row r="63" spans="1:6" ht="16.5" customHeight="1">
      <c r="A63" s="124" t="s">
        <v>67</v>
      </c>
      <c r="B63" s="124"/>
      <c r="C63" s="98"/>
      <c r="D63" s="98">
        <f>'CALCULETTE FELIN FONPEPS'!D15+'CALCULETTE FELIN FONPEPS'!D16+'CALCULETTE FELIN FONPEPS'!D17+'CALCULETTE FELIN FONPEPS'!D30+'CALCULETTE FELIN FONPEPS'!D47+'CALCULETTE FELIN FONPEPS'!D48+'CALCULETTE FELIN FONPEPS'!D49+'CALCULETTE FELIN FONPEPS'!D50+'CALCULETTE FELIN FONPEPS'!D51</f>
        <v>0</v>
      </c>
      <c r="E63" s="98" t="s">
        <v>28</v>
      </c>
      <c r="F63" s="99"/>
    </row>
    <row r="64" spans="1:6" ht="16.5" customHeight="1">
      <c r="A64" s="118" t="s">
        <v>68</v>
      </c>
      <c r="B64" s="118"/>
      <c r="C64" s="24"/>
      <c r="D64" s="100">
        <f>IF('CALCULETTE FELIN FONPEPS'!D63=1,0.25,IF('CALCULETTE FELIN FONPEPS'!D63=2,0.25,IF('CALCULETTE FELIN FONPEPS'!D63=3,0.35,IF('CALCULETTE FELIN FONPEPS'!D63=4,0.45,IF('CALCULETTE FELIN FONPEPS'!D63=5,0.55,IF('CALCULETTE FELIN FONPEPS'!D63&gt;5,0.6,0))))))</f>
        <v>0</v>
      </c>
      <c r="E64" s="21" t="s">
        <v>69</v>
      </c>
      <c r="F64" s="101"/>
    </row>
    <row r="65" spans="1:8" s="34" customFormat="1" ht="16.5" customHeight="1">
      <c r="A65" s="127" t="s">
        <v>70</v>
      </c>
      <c r="B65" s="127"/>
      <c r="C65" s="102"/>
      <c r="D65" s="103">
        <f>INT('CALCULETTE FELIN FONPEPS'!D24+'CALCULETTE FELIN FONPEPS'!D41+'CALCULETTE FELIN FONPEPS'!D55)</f>
        <v>0</v>
      </c>
      <c r="E65" s="103" t="s">
        <v>39</v>
      </c>
      <c r="F65" s="104"/>
      <c r="H65"/>
    </row>
    <row r="66" spans="1:8" s="34" customFormat="1" ht="16.5" customHeight="1">
      <c r="A66" s="128" t="s">
        <v>71</v>
      </c>
      <c r="B66" s="128"/>
      <c r="C66" s="105"/>
      <c r="D66" s="106">
        <f>'CALCULETTE FELIN FONPEPS'!D65*('CALCULETTE FELIN FONPEPS'!D9+'CALCULETTE FELIN FONPEPS'!D9*'CALCULETTE FELIN FONPEPS'!D10)*'CALCULETTE FELIN FONPEPS'!D64</f>
        <v>0</v>
      </c>
      <c r="E66" s="107"/>
      <c r="F66" s="108"/>
      <c r="H66"/>
    </row>
    <row r="78" ht="12.75" customHeight="1">
      <c r="A78" s="109" t="s">
        <v>72</v>
      </c>
    </row>
  </sheetData>
  <sheetProtection password="DCEB" sheet="1"/>
  <mergeCells count="42">
    <mergeCell ref="A58:B58"/>
    <mergeCell ref="A62:B62"/>
    <mergeCell ref="A63:B63"/>
    <mergeCell ref="A64:B64"/>
    <mergeCell ref="A65:B65"/>
    <mergeCell ref="A66:B66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33:B33"/>
    <mergeCell ref="A39:B39"/>
    <mergeCell ref="A40:B40"/>
    <mergeCell ref="A41:B41"/>
    <mergeCell ref="A42:B42"/>
    <mergeCell ref="A43:B43"/>
    <mergeCell ref="A24:B24"/>
    <mergeCell ref="A25:B25"/>
    <mergeCell ref="A26:B26"/>
    <mergeCell ref="A30:B30"/>
    <mergeCell ref="A31:B31"/>
    <mergeCell ref="A32:B32"/>
    <mergeCell ref="A18:B18"/>
    <mergeCell ref="A19:B19"/>
    <mergeCell ref="A20:B20"/>
    <mergeCell ref="A21:B21"/>
    <mergeCell ref="A22:B22"/>
    <mergeCell ref="A23:B23"/>
    <mergeCell ref="A3:F3"/>
    <mergeCell ref="A7:F7"/>
    <mergeCell ref="A8:B8"/>
    <mergeCell ref="A15:B15"/>
    <mergeCell ref="A16:B16"/>
    <mergeCell ref="A17:B17"/>
  </mergeCells>
  <dataValidations count="2">
    <dataValidation operator="greaterThanOrEqual" allowBlank="1" showErrorMessage="1" errorTitle="non conforme à la CCNEP" error="Veuillez saisir un chiffre supérieur ou égal à 20 minutes" sqref="C48">
      <formula1>20</formula1>
    </dataValidation>
    <dataValidation type="whole" operator="greaterThanOrEqual" allowBlank="1" showErrorMessage="1" errorTitle="NON CONFORME A LA CCNEP" error="Veuillez saisir un chiffre supérieur ou égal à 20 minutes&#10;Sinon, remplissez la case C12" sqref="D31">
      <formula1>20</formula1>
    </dataValidation>
  </dataValidations>
  <printOptions/>
  <pageMargins left="0.7875" right="0.7875" top="0.8861111111111111" bottom="0.8861111111111111" header="0.5118055555555555" footer="0.5118055555555555"/>
  <pageSetup horizontalDpi="300" verticalDpi="300" orientation="portrait" paperSize="9" scale="55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cp:lastPrinted>2017-09-29T12:03:22Z</cp:lastPrinted>
  <dcterms:created xsi:type="dcterms:W3CDTF">2017-05-17T12:11:03Z</dcterms:created>
  <dcterms:modified xsi:type="dcterms:W3CDTF">2017-10-31T12:04:01Z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